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025" tabRatio="675" activeTab="1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<sst xmlns="http://schemas.openxmlformats.org/spreadsheetml/2006/main" count="163" uniqueCount="120">
  <si>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</si>
  <si>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</si>
  <si>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</si>
  <si>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</si>
  <si>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</si>
  <si>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</si>
  <si>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</si>
  <si>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</si>
  <si>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</si>
  <si>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</si>
  <si>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</si>
  <si>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</si>
  <si>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</si>
  <si>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</si>
  <si>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</si>
  <si>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</si>
  <si>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</si>
  <si>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</si>
  <si>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</si>
  <si>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</si>
  <si>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</si>
  <si>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</si>
  <si>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</si>
  <si>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</si>
  <si>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</si>
  <si>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</si>
  <si>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</si>
  <si>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</si>
  <si>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</si>
  <si>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</si>
  <si>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</si>
  <si>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</si>
  <si>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</si>
  <si>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</si>
  <si>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</si>
  <si>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</si>
  <si>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</si>
  <si>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</si>
  <si>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</si>
  <si>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</si>
  <si>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</si>
  <si>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</si>
  <si>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</si>
  <si>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</si>
  <si>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</si>
  <si>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</si>
  <si>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</si>
  <si>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</si>
  <si>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</si>
  <si>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</si>
  <si>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</si>
  <si>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</si>
  <si>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</si>
  <si>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</si>
  <si>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</si>
  <si>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</si>
  <si>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</si>
  <si>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</si>
  <si>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</si>
  <si>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</si>
  <si>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</si>
  <si>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</si>
  <si>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</si>
  <si>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</si>
  <si>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</si>
  <si>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</si>
  <si>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</si>
  <si>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</si>
  <si>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</si>
  <si>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</si>
  <si>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</si>
  <si>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</si>
  <si>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</si>
  <si>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</si>
  <si>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</si>
  <si>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</si>
  <si>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</si>
  <si>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</si>
  <si>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</si>
  <si>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</si>
  <si>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</si>
  <si>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</si>
  <si>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</si>
  <si>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</si>
  <si>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</si>
  <si>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</si>
  <si>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</si>
  <si>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</si>
  <si>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</si>
  <si>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</si>
  <si>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</si>
  <si>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</si>
  <si>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</si>
  <si>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</si>
  <si>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</si>
  <si>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</si>
  <si>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</si>
  <si>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</si>
  <si>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</si>
  <si>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</si>
  <si>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</si>
  <si>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</si>
  <si>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</si>
  <si>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</si>
  <si>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Motilal Oswal Mutual Fund (All figures in Rs. Crore)</t>
  </si>
  <si>
    <t>Direct Agent</t>
  </si>
  <si>
    <t>Motilal Oswal MOSt 10 Year Gilt Fund</t>
  </si>
  <si>
    <t>Motilal Oswal Most Ultra Short Term Bond Fund</t>
  </si>
  <si>
    <t>Motilal Oswal MOSt Focused 25 Fund</t>
  </si>
  <si>
    <t>Motilal Oswal MOSt Focused Midcap 30 Fund</t>
  </si>
  <si>
    <t>Motilal Oswal MOSt Shares M50 ETF</t>
  </si>
  <si>
    <t>Motilal Oswal MOSt Shares Midcap 100 ETF</t>
  </si>
  <si>
    <t>Motilal Oswal MOSt Shares NASDAQ 100 ETF</t>
  </si>
  <si>
    <t>Motilal Oswal MOSt Focused Multicap 35 Fund</t>
  </si>
  <si>
    <t>Motilal Oswal MOSt Focused Long Term Fund</t>
  </si>
  <si>
    <t>Telangana</t>
  </si>
  <si>
    <t>Tamil Nadu</t>
  </si>
  <si>
    <t>Motilal Oswal Most Focused Dynamic Equity Fund</t>
  </si>
  <si>
    <t>Motilal Oswal Mutual Fund: Avg Net Assets Under Management (AAUM) as on 31 October 2016(All figures in Rs. Crore)</t>
  </si>
  <si>
    <t>Table showing State wise /Union Territory wise contribution to AAUM of category of schemes as on October 2016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</si>
</sst>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[$-4009]dd\ mmmm\ yyyy"/>
    <numFmt numFmtId="179" formatCode="_ * #,##0.0_ ;_ * \-#,##0.0_ ;_ * &quot;-&quot;??_ ;_ @_ "/>
    <numFmt numFmtId="180" formatCode="_ * #,##0_ ;_ * \-#,##0_ ;_ * &quot;-&quot;??_ ;_ @_ "/>
    <numFmt numFmtId="181" formatCode="_ * #,##0.000_ ;_ * \-#,##0.000_ ;_ * &quot;-&quot;??_ ;_ @_ "/>
    <numFmt numFmtId="182" formatCode="_ * #,##0.0000_ ;_ * \-#,##0.0000_ ;_ * &quot;-&quot;??_ ;_ @_ "/>
    <numFmt numFmtId="183" formatCode="_ * #,##0.00000_ ;_ * \-#,##0.00000_ ;_ * &quot;-&quot;??_ ;_ @_ "/>
    <numFmt numFmtId="184" formatCode="_ * #,##0.000000_ ;_ * \-#,##0.000000_ ;_ * &quot;-&quot;??_ ;_ @_ "/>
    <numFmt numFmtId="185" formatCode="_ * #,##0.0000000_ ;_ * \-#,##0.0000000_ ;_ * &quot;-&quot;??_ ;_ @_ "/>
    <numFmt numFmtId="186" formatCode="_ * #,##0.00000000_ ;_ * \-#,##0.00000000_ ;_ * &quot;-&quot;??_ ;_ @_ "/>
    <numFmt numFmtId="187" formatCode="_ * #,##0.000000000_ ;_ * \-#,##0.000000000_ ;_ * &quot;-&quot;??_ ;_ @_ "/>
    <numFmt numFmtId="188" formatCode="_ * #,##0.0000000000_ ;_ * \-#,##0.0000000000_ ;_ * &quot;-&quot;??_ ;_ @_ "/>
  </numFmts>
  <fonts count="46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56" applyFont="1">
      <alignment/>
      <protection/>
    </xf>
    <xf numFmtId="2" fontId="4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2" fontId="5" fillId="0" borderId="0" xfId="56" applyNumberFormat="1" applyFont="1">
      <alignment/>
      <protection/>
    </xf>
    <xf numFmtId="2" fontId="5" fillId="0" borderId="0" xfId="56" applyNumberFormat="1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>
      <alignment/>
      <protection/>
    </xf>
    <xf numFmtId="2" fontId="8" fillId="0" borderId="0" xfId="56" applyNumberFormat="1" applyFont="1">
      <alignment/>
      <protection/>
    </xf>
    <xf numFmtId="0" fontId="8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0" fontId="2" fillId="0" borderId="11" xfId="0" applyFont="1" applyBorder="1" applyAlignment="1">
      <alignment/>
    </xf>
    <xf numFmtId="0" fontId="10" fillId="0" borderId="10" xfId="55" applyFont="1" applyBorder="1" applyAlignment="1">
      <alignment horizontal="center"/>
      <protection/>
    </xf>
    <xf numFmtId="0" fontId="10" fillId="0" borderId="10" xfId="55" applyFont="1" applyBorder="1" applyAlignment="1">
      <alignment horizontal="left"/>
      <protection/>
    </xf>
    <xf numFmtId="0" fontId="10" fillId="0" borderId="10" xfId="55" applyFont="1" applyBorder="1">
      <alignment/>
      <protection/>
    </xf>
    <xf numFmtId="2" fontId="5" fillId="0" borderId="10" xfId="56" applyNumberFormat="1" applyFont="1" applyFill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9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right"/>
    </xf>
    <xf numFmtId="2" fontId="5" fillId="0" borderId="13" xfId="56" applyNumberFormat="1" applyFont="1" applyFill="1" applyBorder="1">
      <alignment/>
      <protection/>
    </xf>
    <xf numFmtId="0" fontId="2" fillId="0" borderId="14" xfId="0" applyFont="1" applyBorder="1" applyAlignment="1">
      <alignment/>
    </xf>
    <xf numFmtId="0" fontId="0" fillId="0" borderId="12" xfId="0" applyBorder="1" applyAlignment="1">
      <alignment wrapText="1"/>
    </xf>
    <xf numFmtId="171" fontId="0" fillId="0" borderId="10" xfId="42" applyFont="1" applyBorder="1" applyAlignment="1">
      <alignment/>
    </xf>
    <xf numFmtId="171" fontId="2" fillId="0" borderId="10" xfId="0" applyNumberFormat="1" applyFont="1" applyBorder="1" applyAlignment="1">
      <alignment/>
    </xf>
    <xf numFmtId="2" fontId="5" fillId="10" borderId="10" xfId="56" applyNumberFormat="1" applyFont="1" applyFill="1" applyBorder="1" applyAlignment="1">
      <alignment horizontal="center" vertical="top" wrapText="1"/>
      <protection/>
    </xf>
    <xf numFmtId="0" fontId="2" fillId="10" borderId="11" xfId="0" applyFont="1" applyFill="1" applyBorder="1" applyAlignment="1">
      <alignment/>
    </xf>
    <xf numFmtId="0" fontId="0" fillId="10" borderId="12" xfId="0" applyFill="1" applyBorder="1" applyAlignment="1">
      <alignment horizontal="right" wrapText="1"/>
    </xf>
    <xf numFmtId="0" fontId="0" fillId="10" borderId="0" xfId="0" applyFill="1" applyBorder="1" applyAlignment="1">
      <alignment/>
    </xf>
    <xf numFmtId="0" fontId="2" fillId="18" borderId="11" xfId="0" applyFont="1" applyFill="1" applyBorder="1" applyAlignment="1">
      <alignment/>
    </xf>
    <xf numFmtId="0" fontId="0" fillId="18" borderId="0" xfId="0" applyFill="1" applyBorder="1" applyAlignment="1">
      <alignment/>
    </xf>
    <xf numFmtId="0" fontId="2" fillId="19" borderId="11" xfId="0" applyFont="1" applyFill="1" applyBorder="1" applyAlignment="1">
      <alignment/>
    </xf>
    <xf numFmtId="0" fontId="0" fillId="19" borderId="12" xfId="0" applyFill="1" applyBorder="1" applyAlignment="1">
      <alignment horizontal="right" wrapText="1"/>
    </xf>
    <xf numFmtId="0" fontId="0" fillId="19" borderId="0" xfId="0" applyFill="1" applyBorder="1" applyAlignment="1">
      <alignment/>
    </xf>
    <xf numFmtId="0" fontId="2" fillId="18" borderId="12" xfId="0" applyFont="1" applyFill="1" applyBorder="1" applyAlignment="1">
      <alignment horizontal="right" wrapText="1"/>
    </xf>
    <xf numFmtId="0" fontId="2" fillId="18" borderId="13" xfId="0" applyFont="1" applyFill="1" applyBorder="1" applyAlignment="1">
      <alignment horizontal="right"/>
    </xf>
    <xf numFmtId="0" fontId="2" fillId="18" borderId="0" xfId="0" applyFont="1" applyFill="1" applyBorder="1" applyAlignment="1">
      <alignment/>
    </xf>
    <xf numFmtId="2" fontId="5" fillId="18" borderId="10" xfId="56" applyNumberFormat="1" applyFont="1" applyFill="1" applyBorder="1" applyAlignment="1">
      <alignment horizontal="center" vertical="top" wrapText="1"/>
      <protection/>
    </xf>
    <xf numFmtId="2" fontId="5" fillId="13" borderId="10" xfId="56" applyNumberFormat="1" applyFont="1" applyFill="1" applyBorder="1" applyAlignment="1">
      <alignment horizontal="center" vertical="top" wrapText="1"/>
      <protection/>
    </xf>
    <xf numFmtId="171" fontId="10" fillId="0" borderId="10" xfId="42" applyFont="1" applyBorder="1" applyAlignment="1">
      <alignment horizontal="left"/>
    </xf>
    <xf numFmtId="171" fontId="0" fillId="0" borderId="0" xfId="0" applyNumberFormat="1" applyAlignment="1">
      <alignment/>
    </xf>
    <xf numFmtId="4" fontId="0" fillId="10" borderId="0" xfId="0" applyNumberFormat="1" applyFill="1" applyBorder="1" applyAlignment="1">
      <alignment/>
    </xf>
    <xf numFmtId="4" fontId="0" fillId="10" borderId="15" xfId="0" applyNumberFormat="1" applyFill="1" applyBorder="1" applyAlignment="1">
      <alignment/>
    </xf>
    <xf numFmtId="4" fontId="0" fillId="19" borderId="15" xfId="0" applyNumberForma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Fill="1" applyBorder="1" applyAlignment="1">
      <alignment horizontal="right" wrapText="1"/>
    </xf>
    <xf numFmtId="0" fontId="0" fillId="0" borderId="0" xfId="0" applyFill="1" applyBorder="1" applyAlignment="1">
      <alignment/>
    </xf>
    <xf numFmtId="4" fontId="0" fillId="19" borderId="15" xfId="0" applyNumberFormat="1" applyFill="1" applyBorder="1" applyAlignment="1">
      <alignment horizontal="right"/>
    </xf>
    <xf numFmtId="171" fontId="0" fillId="10" borderId="15" xfId="42" applyFont="1" applyFill="1" applyBorder="1" applyAlignment="1">
      <alignment/>
    </xf>
    <xf numFmtId="171" fontId="0" fillId="10" borderId="10" xfId="42" applyFont="1" applyFill="1" applyBorder="1" applyAlignment="1">
      <alignment/>
    </xf>
    <xf numFmtId="171" fontId="0" fillId="10" borderId="16" xfId="42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2" fillId="13" borderId="11" xfId="0" applyFont="1" applyFill="1" applyBorder="1" applyAlignment="1">
      <alignment/>
    </xf>
    <xf numFmtId="171" fontId="0" fillId="13" borderId="17" xfId="42" applyFont="1" applyFill="1" applyBorder="1" applyAlignment="1">
      <alignment horizontal="right" wrapText="1"/>
    </xf>
    <xf numFmtId="171" fontId="0" fillId="13" borderId="10" xfId="42" applyFont="1" applyFill="1" applyBorder="1" applyAlignment="1">
      <alignment/>
    </xf>
    <xf numFmtId="0" fontId="2" fillId="13" borderId="0" xfId="0" applyFont="1" applyFill="1" applyBorder="1" applyAlignment="1">
      <alignment/>
    </xf>
    <xf numFmtId="171" fontId="0" fillId="10" borderId="12" xfId="42" applyFont="1" applyFill="1" applyBorder="1" applyAlignment="1">
      <alignment horizontal="right" wrapText="1"/>
    </xf>
    <xf numFmtId="171" fontId="0" fillId="0" borderId="15" xfId="42" applyFont="1" applyBorder="1" applyAlignment="1">
      <alignment/>
    </xf>
    <xf numFmtId="171" fontId="0" fillId="0" borderId="16" xfId="42" applyFont="1" applyBorder="1" applyAlignment="1">
      <alignment/>
    </xf>
    <xf numFmtId="171" fontId="0" fillId="10" borderId="15" xfId="42" applyFont="1" applyFill="1" applyBorder="1" applyAlignment="1">
      <alignment/>
    </xf>
    <xf numFmtId="171" fontId="0" fillId="19" borderId="15" xfId="42" applyFont="1" applyFill="1" applyBorder="1" applyAlignment="1">
      <alignment/>
    </xf>
    <xf numFmtId="171" fontId="0" fillId="18" borderId="15" xfId="42" applyFont="1" applyFill="1" applyBorder="1" applyAlignment="1">
      <alignment/>
    </xf>
    <xf numFmtId="171" fontId="0" fillId="19" borderId="15" xfId="42" applyFont="1" applyFill="1" applyBorder="1" applyAlignment="1">
      <alignment/>
    </xf>
    <xf numFmtId="171" fontId="0" fillId="18" borderId="15" xfId="42" applyFont="1" applyFill="1" applyBorder="1" applyAlignment="1">
      <alignment/>
    </xf>
    <xf numFmtId="171" fontId="2" fillId="18" borderId="10" xfId="42" applyFont="1" applyFill="1" applyBorder="1" applyAlignment="1">
      <alignment horizontal="center"/>
    </xf>
    <xf numFmtId="171" fontId="0" fillId="0" borderId="18" xfId="42" applyFont="1" applyBorder="1" applyAlignment="1">
      <alignment/>
    </xf>
    <xf numFmtId="171" fontId="0" fillId="0" borderId="13" xfId="42" applyFont="1" applyBorder="1" applyAlignment="1">
      <alignment/>
    </xf>
    <xf numFmtId="171" fontId="0" fillId="0" borderId="0" xfId="42" applyFont="1" applyBorder="1" applyAlignment="1">
      <alignment/>
    </xf>
    <xf numFmtId="171" fontId="2" fillId="0" borderId="0" xfId="42" applyFont="1" applyFill="1" applyBorder="1" applyAlignment="1">
      <alignment/>
    </xf>
    <xf numFmtId="171" fontId="2" fillId="0" borderId="0" xfId="42" applyFont="1" applyBorder="1" applyAlignment="1">
      <alignment/>
    </xf>
    <xf numFmtId="180" fontId="5" fillId="0" borderId="15" xfId="42" applyNumberFormat="1" applyFont="1" applyFill="1" applyBorder="1" applyAlignment="1">
      <alignment horizontal="center" wrapText="1"/>
    </xf>
    <xf numFmtId="180" fontId="5" fillId="0" borderId="10" xfId="42" applyNumberFormat="1" applyFont="1" applyFill="1" applyBorder="1" applyAlignment="1">
      <alignment horizontal="center" wrapText="1"/>
    </xf>
    <xf numFmtId="180" fontId="5" fillId="0" borderId="16" xfId="42" applyNumberFormat="1" applyFont="1" applyFill="1" applyBorder="1" applyAlignment="1">
      <alignment horizontal="center" wrapText="1"/>
    </xf>
    <xf numFmtId="171" fontId="0" fillId="0" borderId="10" xfId="42" applyNumberFormat="1" applyFont="1" applyBorder="1" applyAlignment="1">
      <alignment/>
    </xf>
    <xf numFmtId="171" fontId="2" fillId="0" borderId="10" xfId="42" applyFont="1" applyBorder="1" applyAlignment="1">
      <alignment/>
    </xf>
    <xf numFmtId="180" fontId="0" fillId="0" borderId="15" xfId="42" applyNumberFormat="1" applyFont="1" applyBorder="1" applyAlignment="1">
      <alignment/>
    </xf>
    <xf numFmtId="171" fontId="0" fillId="0" borderId="11" xfId="42" applyNumberFormat="1" applyFont="1" applyBorder="1" applyAlignment="1">
      <alignment/>
    </xf>
    <xf numFmtId="171" fontId="0" fillId="10" borderId="11" xfId="42" applyNumberFormat="1" applyFont="1" applyFill="1" applyBorder="1" applyAlignment="1">
      <alignment/>
    </xf>
    <xf numFmtId="171" fontId="0" fillId="19" borderId="11" xfId="42" applyNumberFormat="1" applyFont="1" applyFill="1" applyBorder="1" applyAlignment="1">
      <alignment/>
    </xf>
    <xf numFmtId="171" fontId="0" fillId="0" borderId="15" xfId="42" applyNumberFormat="1" applyFont="1" applyBorder="1" applyAlignment="1">
      <alignment/>
    </xf>
    <xf numFmtId="171" fontId="0" fillId="18" borderId="15" xfId="42" applyNumberFormat="1" applyFont="1" applyFill="1" applyBorder="1" applyAlignment="1">
      <alignment/>
    </xf>
    <xf numFmtId="171" fontId="0" fillId="13" borderId="13" xfId="42" applyNumberFormat="1" applyFont="1" applyFill="1" applyBorder="1" applyAlignment="1">
      <alignment/>
    </xf>
    <xf numFmtId="171" fontId="0" fillId="18" borderId="11" xfId="42" applyNumberFormat="1" applyFont="1" applyFill="1" applyBorder="1" applyAlignment="1">
      <alignment/>
    </xf>
    <xf numFmtId="171" fontId="2" fillId="18" borderId="15" xfId="42" applyNumberFormat="1" applyFont="1" applyFill="1" applyBorder="1" applyAlignment="1">
      <alignment horizontal="center"/>
    </xf>
    <xf numFmtId="171" fontId="0" fillId="0" borderId="0" xfId="42" applyNumberFormat="1" applyFont="1" applyBorder="1" applyAlignment="1">
      <alignment/>
    </xf>
    <xf numFmtId="171" fontId="7" fillId="0" borderId="19" xfId="42" applyFont="1" applyFill="1" applyBorder="1" applyAlignment="1">
      <alignment horizontal="center"/>
    </xf>
    <xf numFmtId="171" fontId="7" fillId="0" borderId="20" xfId="42" applyFont="1" applyFill="1" applyBorder="1" applyAlignment="1">
      <alignment horizontal="center"/>
    </xf>
    <xf numFmtId="171" fontId="7" fillId="0" borderId="21" xfId="42" applyFont="1" applyFill="1" applyBorder="1" applyAlignment="1">
      <alignment horizontal="center"/>
    </xf>
    <xf numFmtId="171" fontId="7" fillId="0" borderId="22" xfId="42" applyFont="1" applyFill="1" applyBorder="1" applyAlignment="1">
      <alignment horizontal="center" vertical="top" wrapText="1"/>
    </xf>
    <xf numFmtId="171" fontId="7" fillId="0" borderId="23" xfId="42" applyFont="1" applyFill="1" applyBorder="1" applyAlignment="1">
      <alignment horizontal="center" vertical="top" wrapText="1"/>
    </xf>
    <xf numFmtId="171" fontId="7" fillId="0" borderId="24" xfId="42" applyFont="1" applyFill="1" applyBorder="1" applyAlignment="1">
      <alignment horizontal="center" vertical="top" wrapText="1"/>
    </xf>
    <xf numFmtId="171" fontId="7" fillId="0" borderId="25" xfId="42" applyFont="1" applyFill="1" applyBorder="1" applyAlignment="1">
      <alignment horizontal="center" vertical="top" wrapText="1"/>
    </xf>
    <xf numFmtId="171" fontId="7" fillId="0" borderId="26" xfId="42" applyFont="1" applyFill="1" applyBorder="1" applyAlignment="1">
      <alignment horizontal="center" vertical="top" wrapText="1"/>
    </xf>
    <xf numFmtId="171" fontId="7" fillId="0" borderId="27" xfId="42" applyFont="1" applyFill="1" applyBorder="1" applyAlignment="1">
      <alignment horizontal="center" vertical="top" wrapText="1"/>
    </xf>
    <xf numFmtId="49" fontId="45" fillId="0" borderId="27" xfId="55" applyNumberFormat="1" applyFont="1" applyFill="1" applyBorder="1" applyAlignment="1">
      <alignment horizontal="center" vertical="center" wrapText="1"/>
      <protection/>
    </xf>
    <xf numFmtId="49" fontId="45" fillId="0" borderId="12" xfId="55" applyNumberFormat="1" applyFont="1" applyFill="1" applyBorder="1" applyAlignment="1">
      <alignment horizontal="center" vertical="center" wrapText="1"/>
      <protection/>
    </xf>
    <xf numFmtId="171" fontId="0" fillId="0" borderId="28" xfId="42" applyFont="1" applyBorder="1" applyAlignment="1">
      <alignment horizontal="center"/>
    </xf>
    <xf numFmtId="171" fontId="0" fillId="0" borderId="17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7" fillId="0" borderId="19" xfId="42" applyFont="1" applyFill="1" applyBorder="1" applyAlignment="1">
      <alignment horizontal="center" vertical="top" wrapText="1"/>
    </xf>
    <xf numFmtId="171" fontId="7" fillId="0" borderId="20" xfId="42" applyFont="1" applyFill="1" applyBorder="1" applyAlignment="1">
      <alignment horizontal="center" vertical="top" wrapText="1"/>
    </xf>
    <xf numFmtId="171" fontId="7" fillId="0" borderId="21" xfId="42" applyFont="1" applyFill="1" applyBorder="1" applyAlignment="1">
      <alignment horizontal="center" vertical="top" wrapText="1"/>
    </xf>
    <xf numFmtId="171" fontId="3" fillId="0" borderId="19" xfId="42" applyFont="1" applyFill="1" applyBorder="1" applyAlignment="1">
      <alignment horizontal="center" vertical="top" wrapText="1"/>
    </xf>
    <xf numFmtId="171" fontId="3" fillId="0" borderId="20" xfId="42" applyFont="1" applyFill="1" applyBorder="1" applyAlignment="1">
      <alignment horizontal="center" vertical="top" wrapText="1"/>
    </xf>
    <xf numFmtId="171" fontId="3" fillId="0" borderId="29" xfId="42" applyFont="1" applyFill="1" applyBorder="1" applyAlignment="1">
      <alignment horizontal="center" vertical="top" wrapText="1"/>
    </xf>
    <xf numFmtId="171" fontId="3" fillId="0" borderId="21" xfId="42" applyFont="1" applyFill="1" applyBorder="1" applyAlignment="1">
      <alignment horizontal="center" vertical="top" wrapText="1"/>
    </xf>
    <xf numFmtId="171" fontId="7" fillId="0" borderId="30" xfId="42" applyNumberFormat="1" applyFont="1" applyFill="1" applyBorder="1" applyAlignment="1">
      <alignment horizontal="center" vertical="center" wrapText="1"/>
    </xf>
    <xf numFmtId="171" fontId="7" fillId="0" borderId="31" xfId="42" applyNumberFormat="1" applyFont="1" applyFill="1" applyBorder="1" applyAlignment="1">
      <alignment horizontal="center" vertical="center" wrapText="1"/>
    </xf>
    <xf numFmtId="171" fontId="7" fillId="0" borderId="32" xfId="42" applyNumberFormat="1" applyFont="1" applyFill="1" applyBorder="1" applyAlignment="1">
      <alignment horizontal="center" vertical="center" wrapText="1"/>
    </xf>
    <xf numFmtId="171" fontId="2" fillId="0" borderId="28" xfId="42" applyFont="1" applyBorder="1" applyAlignment="1">
      <alignment horizontal="center"/>
    </xf>
    <xf numFmtId="171" fontId="2" fillId="0" borderId="17" xfId="42" applyFont="1" applyBorder="1" applyAlignment="1">
      <alignment horizontal="center"/>
    </xf>
    <xf numFmtId="171" fontId="2" fillId="0" borderId="12" xfId="42" applyFont="1" applyBorder="1" applyAlignment="1">
      <alignment horizontal="center"/>
    </xf>
    <xf numFmtId="49" fontId="45" fillId="0" borderId="33" xfId="55" applyNumberFormat="1" applyFont="1" applyFill="1" applyBorder="1" applyAlignment="1">
      <alignment horizontal="center" vertical="center" wrapText="1"/>
      <protection/>
    </xf>
    <xf numFmtId="49" fontId="45" fillId="0" borderId="11" xfId="55" applyNumberFormat="1" applyFont="1" applyFill="1" applyBorder="1" applyAlignment="1">
      <alignment horizontal="center" vertical="center" wrapText="1"/>
      <protection/>
    </xf>
    <xf numFmtId="171" fontId="0" fillId="0" borderId="18" xfId="42" applyFont="1" applyBorder="1" applyAlignment="1">
      <alignment horizontal="center"/>
    </xf>
    <xf numFmtId="171" fontId="0" fillId="0" borderId="13" xfId="42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79"/>
  <sheetViews>
    <sheetView zoomScale="85" zoomScaleNormal="85" zoomScalePageLayoutView="0" workbookViewId="0" topLeftCell="A1">
      <pane xSplit="2" ySplit="7" topLeftCell="C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A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6.28125" style="74" bestFit="1" customWidth="1"/>
    <col min="4" max="4" width="12.421875" style="74" bestFit="1" customWidth="1"/>
    <col min="5" max="7" width="6.28125" style="74" bestFit="1" customWidth="1"/>
    <col min="8" max="9" width="12.421875" style="74" bestFit="1" customWidth="1"/>
    <col min="10" max="10" width="6.28125" style="74" bestFit="1" customWidth="1"/>
    <col min="11" max="11" width="12.421875" style="74" bestFit="1" customWidth="1"/>
    <col min="12" max="12" width="28.00390625" style="74" bestFit="1" customWidth="1"/>
    <col min="13" max="17" width="6.28125" style="74" bestFit="1" customWidth="1"/>
    <col min="18" max="19" width="12.421875" style="74" bestFit="1" customWidth="1"/>
    <col min="20" max="21" width="6.28125" style="74" bestFit="1" customWidth="1"/>
    <col min="22" max="24" width="12.421875" style="74" bestFit="1" customWidth="1"/>
    <col min="25" max="26" width="6.28125" style="74" bestFit="1" customWidth="1"/>
    <col min="27" max="29" width="12.421875" style="74" bestFit="1" customWidth="1"/>
    <col min="30" max="31" width="6.28125" style="74" bestFit="1" customWidth="1"/>
    <col min="32" max="32" width="12.421875" style="74" bestFit="1" customWidth="1"/>
    <col min="33" max="37" width="6.28125" style="74" bestFit="1" customWidth="1"/>
    <col min="38" max="39" width="12.421875" style="74" bestFit="1" customWidth="1"/>
    <col min="40" max="41" width="6.28125" style="74" bestFit="1" customWidth="1"/>
    <col min="42" max="42" width="12.421875" style="74" bestFit="1" customWidth="1"/>
    <col min="43" max="43" width="6.28125" style="74" bestFit="1" customWidth="1"/>
    <col min="44" max="44" width="11.421875" style="74" bestFit="1" customWidth="1"/>
    <col min="45" max="47" width="6.28125" style="74" bestFit="1" customWidth="1"/>
    <col min="48" max="49" width="12.421875" style="74" bestFit="1" customWidth="1"/>
    <col min="50" max="51" width="6.28125" style="74" bestFit="1" customWidth="1"/>
    <col min="52" max="52" width="12.421875" style="74" bestFit="1" customWidth="1"/>
    <col min="53" max="57" width="6.28125" style="74" bestFit="1" customWidth="1"/>
    <col min="58" max="59" width="12.421875" style="74" bestFit="1" customWidth="1"/>
    <col min="60" max="61" width="6.28125" style="74" bestFit="1" customWidth="1"/>
    <col min="62" max="62" width="12.421875" style="74" bestFit="1" customWidth="1"/>
    <col min="63" max="67" width="6.28125" style="74" bestFit="1" customWidth="1"/>
    <col min="68" max="68" width="11.421875" style="74" bestFit="1" customWidth="1"/>
    <col min="69" max="69" width="12.421875" style="74" bestFit="1" customWidth="1"/>
    <col min="70" max="71" width="6.28125" style="74" bestFit="1" customWidth="1"/>
    <col min="72" max="72" width="12.421875" style="74" bestFit="1" customWidth="1"/>
    <col min="73" max="77" width="6.28125" style="74" bestFit="1" customWidth="1"/>
    <col min="78" max="78" width="12.421875" style="74" bestFit="1" customWidth="1"/>
    <col min="79" max="81" width="6.28125" style="74" bestFit="1" customWidth="1"/>
    <col min="82" max="82" width="8.8515625" style="74" bestFit="1" customWidth="1"/>
    <col min="83" max="83" width="17.57421875" style="91" bestFit="1" customWidth="1"/>
    <col min="84" max="16384" width="9.140625" style="3" customWidth="1"/>
  </cols>
  <sheetData>
    <row r="1" spans="1:102" s="1" customFormat="1" ht="19.5" thickBot="1">
      <c r="A1" s="119" t="s">
        <v>0</v>
      </c>
      <c r="B1" s="101" t="s">
        <v>32</v>
      </c>
      <c r="C1" s="109" t="s">
        <v>118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</row>
    <row r="2" spans="1:102" s="11" customFormat="1" ht="18.75" thickBot="1">
      <c r="A2" s="120"/>
      <c r="B2" s="102"/>
      <c r="C2" s="106" t="s">
        <v>31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8"/>
      <c r="W2" s="106" t="s">
        <v>27</v>
      </c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8"/>
      <c r="AQ2" s="106" t="s">
        <v>28</v>
      </c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8"/>
      <c r="BK2" s="106" t="s">
        <v>105</v>
      </c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8"/>
      <c r="CE2" s="113" t="s">
        <v>25</v>
      </c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</row>
    <row r="3" spans="1:102" s="13" customFormat="1" ht="18.75" thickBot="1">
      <c r="A3" s="120"/>
      <c r="B3" s="102"/>
      <c r="C3" s="92" t="s">
        <v>12</v>
      </c>
      <c r="D3" s="93"/>
      <c r="E3" s="93"/>
      <c r="F3" s="93"/>
      <c r="G3" s="93"/>
      <c r="H3" s="93"/>
      <c r="I3" s="93"/>
      <c r="J3" s="93"/>
      <c r="K3" s="93"/>
      <c r="L3" s="94"/>
      <c r="M3" s="92" t="s">
        <v>13</v>
      </c>
      <c r="N3" s="93"/>
      <c r="O3" s="93"/>
      <c r="P3" s="93"/>
      <c r="Q3" s="93"/>
      <c r="R3" s="93"/>
      <c r="S3" s="93"/>
      <c r="T3" s="93"/>
      <c r="U3" s="93"/>
      <c r="V3" s="94"/>
      <c r="W3" s="92" t="s">
        <v>12</v>
      </c>
      <c r="X3" s="93"/>
      <c r="Y3" s="93"/>
      <c r="Z3" s="93"/>
      <c r="AA3" s="93"/>
      <c r="AB3" s="93"/>
      <c r="AC3" s="93"/>
      <c r="AD3" s="93"/>
      <c r="AE3" s="93"/>
      <c r="AF3" s="94"/>
      <c r="AG3" s="92" t="s">
        <v>13</v>
      </c>
      <c r="AH3" s="93"/>
      <c r="AI3" s="93"/>
      <c r="AJ3" s="93"/>
      <c r="AK3" s="93"/>
      <c r="AL3" s="93"/>
      <c r="AM3" s="93"/>
      <c r="AN3" s="93"/>
      <c r="AO3" s="93"/>
      <c r="AP3" s="94"/>
      <c r="AQ3" s="92" t="s">
        <v>12</v>
      </c>
      <c r="AR3" s="93"/>
      <c r="AS3" s="93"/>
      <c r="AT3" s="93"/>
      <c r="AU3" s="93"/>
      <c r="AV3" s="93"/>
      <c r="AW3" s="93"/>
      <c r="AX3" s="93"/>
      <c r="AY3" s="93"/>
      <c r="AZ3" s="94"/>
      <c r="BA3" s="92" t="s">
        <v>13</v>
      </c>
      <c r="BB3" s="93"/>
      <c r="BC3" s="93"/>
      <c r="BD3" s="93"/>
      <c r="BE3" s="93"/>
      <c r="BF3" s="93"/>
      <c r="BG3" s="93"/>
      <c r="BH3" s="93"/>
      <c r="BI3" s="93"/>
      <c r="BJ3" s="94"/>
      <c r="BK3" s="92" t="s">
        <v>12</v>
      </c>
      <c r="BL3" s="93"/>
      <c r="BM3" s="93"/>
      <c r="BN3" s="93"/>
      <c r="BO3" s="93"/>
      <c r="BP3" s="93"/>
      <c r="BQ3" s="93"/>
      <c r="BR3" s="93"/>
      <c r="BS3" s="93"/>
      <c r="BT3" s="94"/>
      <c r="BU3" s="92" t="s">
        <v>13</v>
      </c>
      <c r="BV3" s="93"/>
      <c r="BW3" s="93"/>
      <c r="BX3" s="93"/>
      <c r="BY3" s="93"/>
      <c r="BZ3" s="93"/>
      <c r="CA3" s="93"/>
      <c r="CB3" s="93"/>
      <c r="CC3" s="93"/>
      <c r="CD3" s="94"/>
      <c r="CE3" s="114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</row>
    <row r="4" spans="1:102" s="13" customFormat="1" ht="18">
      <c r="A4" s="120"/>
      <c r="B4" s="102"/>
      <c r="C4" s="98" t="s">
        <v>38</v>
      </c>
      <c r="D4" s="99"/>
      <c r="E4" s="99"/>
      <c r="F4" s="99"/>
      <c r="G4" s="100"/>
      <c r="H4" s="95" t="s">
        <v>39</v>
      </c>
      <c r="I4" s="96"/>
      <c r="J4" s="96"/>
      <c r="K4" s="96"/>
      <c r="L4" s="97"/>
      <c r="M4" s="98" t="s">
        <v>38</v>
      </c>
      <c r="N4" s="99"/>
      <c r="O4" s="99"/>
      <c r="P4" s="99"/>
      <c r="Q4" s="100"/>
      <c r="R4" s="95" t="s">
        <v>39</v>
      </c>
      <c r="S4" s="96"/>
      <c r="T4" s="96"/>
      <c r="U4" s="96"/>
      <c r="V4" s="97"/>
      <c r="W4" s="98" t="s">
        <v>38</v>
      </c>
      <c r="X4" s="99"/>
      <c r="Y4" s="99"/>
      <c r="Z4" s="99"/>
      <c r="AA4" s="100"/>
      <c r="AB4" s="95" t="s">
        <v>39</v>
      </c>
      <c r="AC4" s="96"/>
      <c r="AD4" s="96"/>
      <c r="AE4" s="96"/>
      <c r="AF4" s="97"/>
      <c r="AG4" s="98" t="s">
        <v>38</v>
      </c>
      <c r="AH4" s="99"/>
      <c r="AI4" s="99"/>
      <c r="AJ4" s="99"/>
      <c r="AK4" s="100"/>
      <c r="AL4" s="95" t="s">
        <v>39</v>
      </c>
      <c r="AM4" s="96"/>
      <c r="AN4" s="96"/>
      <c r="AO4" s="96"/>
      <c r="AP4" s="97"/>
      <c r="AQ4" s="98" t="s">
        <v>38</v>
      </c>
      <c r="AR4" s="99"/>
      <c r="AS4" s="99"/>
      <c r="AT4" s="99"/>
      <c r="AU4" s="100"/>
      <c r="AV4" s="95" t="s">
        <v>39</v>
      </c>
      <c r="AW4" s="96"/>
      <c r="AX4" s="96"/>
      <c r="AY4" s="96"/>
      <c r="AZ4" s="97"/>
      <c r="BA4" s="98" t="s">
        <v>38</v>
      </c>
      <c r="BB4" s="99"/>
      <c r="BC4" s="99"/>
      <c r="BD4" s="99"/>
      <c r="BE4" s="100"/>
      <c r="BF4" s="95" t="s">
        <v>39</v>
      </c>
      <c r="BG4" s="96"/>
      <c r="BH4" s="96"/>
      <c r="BI4" s="96"/>
      <c r="BJ4" s="97"/>
      <c r="BK4" s="98" t="s">
        <v>38</v>
      </c>
      <c r="BL4" s="99"/>
      <c r="BM4" s="99"/>
      <c r="BN4" s="99"/>
      <c r="BO4" s="100"/>
      <c r="BP4" s="95" t="s">
        <v>39</v>
      </c>
      <c r="BQ4" s="96"/>
      <c r="BR4" s="96"/>
      <c r="BS4" s="96"/>
      <c r="BT4" s="97"/>
      <c r="BU4" s="98" t="s">
        <v>38</v>
      </c>
      <c r="BV4" s="99"/>
      <c r="BW4" s="99"/>
      <c r="BX4" s="99"/>
      <c r="BY4" s="100"/>
      <c r="BZ4" s="95" t="s">
        <v>39</v>
      </c>
      <c r="CA4" s="96"/>
      <c r="CB4" s="96"/>
      <c r="CC4" s="96"/>
      <c r="CD4" s="97"/>
      <c r="CE4" s="114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</row>
    <row r="5" spans="1:127" s="9" customFormat="1" ht="15" customHeight="1">
      <c r="A5" s="120"/>
      <c r="B5" s="102"/>
      <c r="C5" s="77">
        <v>1</v>
      </c>
      <c r="D5" s="78">
        <v>2</v>
      </c>
      <c r="E5" s="78">
        <v>3</v>
      </c>
      <c r="F5" s="78">
        <v>4</v>
      </c>
      <c r="G5" s="79">
        <v>5</v>
      </c>
      <c r="H5" s="77">
        <v>1</v>
      </c>
      <c r="I5" s="78">
        <v>2</v>
      </c>
      <c r="J5" s="78">
        <v>3</v>
      </c>
      <c r="K5" s="78">
        <v>4</v>
      </c>
      <c r="L5" s="79">
        <v>5</v>
      </c>
      <c r="M5" s="77">
        <v>1</v>
      </c>
      <c r="N5" s="78">
        <v>2</v>
      </c>
      <c r="O5" s="78">
        <v>3</v>
      </c>
      <c r="P5" s="78">
        <v>4</v>
      </c>
      <c r="Q5" s="79">
        <v>5</v>
      </c>
      <c r="R5" s="77">
        <v>1</v>
      </c>
      <c r="S5" s="78">
        <v>2</v>
      </c>
      <c r="T5" s="78">
        <v>3</v>
      </c>
      <c r="U5" s="78">
        <v>4</v>
      </c>
      <c r="V5" s="79">
        <v>5</v>
      </c>
      <c r="W5" s="77">
        <v>1</v>
      </c>
      <c r="X5" s="78">
        <v>2</v>
      </c>
      <c r="Y5" s="78">
        <v>3</v>
      </c>
      <c r="Z5" s="78">
        <v>4</v>
      </c>
      <c r="AA5" s="79">
        <v>5</v>
      </c>
      <c r="AB5" s="77">
        <v>1</v>
      </c>
      <c r="AC5" s="78">
        <v>2</v>
      </c>
      <c r="AD5" s="78">
        <v>3</v>
      </c>
      <c r="AE5" s="78">
        <v>4</v>
      </c>
      <c r="AF5" s="79">
        <v>5</v>
      </c>
      <c r="AG5" s="77">
        <v>1</v>
      </c>
      <c r="AH5" s="78">
        <v>2</v>
      </c>
      <c r="AI5" s="78">
        <v>3</v>
      </c>
      <c r="AJ5" s="78">
        <v>4</v>
      </c>
      <c r="AK5" s="79">
        <v>5</v>
      </c>
      <c r="AL5" s="77">
        <v>1</v>
      </c>
      <c r="AM5" s="78">
        <v>2</v>
      </c>
      <c r="AN5" s="78">
        <v>3</v>
      </c>
      <c r="AO5" s="78">
        <v>4</v>
      </c>
      <c r="AP5" s="79">
        <v>5</v>
      </c>
      <c r="AQ5" s="77">
        <v>1</v>
      </c>
      <c r="AR5" s="78">
        <v>2</v>
      </c>
      <c r="AS5" s="78">
        <v>3</v>
      </c>
      <c r="AT5" s="78">
        <v>4</v>
      </c>
      <c r="AU5" s="79">
        <v>5</v>
      </c>
      <c r="AV5" s="77">
        <v>1</v>
      </c>
      <c r="AW5" s="78">
        <v>2</v>
      </c>
      <c r="AX5" s="78">
        <v>3</v>
      </c>
      <c r="AY5" s="78">
        <v>4</v>
      </c>
      <c r="AZ5" s="79">
        <v>5</v>
      </c>
      <c r="BA5" s="77">
        <v>1</v>
      </c>
      <c r="BB5" s="78">
        <v>2</v>
      </c>
      <c r="BC5" s="78">
        <v>3</v>
      </c>
      <c r="BD5" s="78">
        <v>4</v>
      </c>
      <c r="BE5" s="79">
        <v>5</v>
      </c>
      <c r="BF5" s="77">
        <v>1</v>
      </c>
      <c r="BG5" s="78">
        <v>2</v>
      </c>
      <c r="BH5" s="78">
        <v>3</v>
      </c>
      <c r="BI5" s="78">
        <v>4</v>
      </c>
      <c r="BJ5" s="79">
        <v>5</v>
      </c>
      <c r="BK5" s="77">
        <v>1</v>
      </c>
      <c r="BL5" s="78">
        <v>2</v>
      </c>
      <c r="BM5" s="78">
        <v>3</v>
      </c>
      <c r="BN5" s="78">
        <v>4</v>
      </c>
      <c r="BO5" s="79">
        <v>5</v>
      </c>
      <c r="BP5" s="77">
        <v>1</v>
      </c>
      <c r="BQ5" s="78">
        <v>2</v>
      </c>
      <c r="BR5" s="78">
        <v>3</v>
      </c>
      <c r="BS5" s="78">
        <v>4</v>
      </c>
      <c r="BT5" s="79">
        <v>5</v>
      </c>
      <c r="BU5" s="77">
        <v>1</v>
      </c>
      <c r="BV5" s="78">
        <v>2</v>
      </c>
      <c r="BW5" s="78">
        <v>3</v>
      </c>
      <c r="BX5" s="78">
        <v>4</v>
      </c>
      <c r="BY5" s="79">
        <v>5</v>
      </c>
      <c r="BZ5" s="77">
        <v>1</v>
      </c>
      <c r="CA5" s="78">
        <v>2</v>
      </c>
      <c r="CB5" s="78">
        <v>3</v>
      </c>
      <c r="CC5" s="78">
        <v>4</v>
      </c>
      <c r="CD5" s="79">
        <v>5</v>
      </c>
      <c r="CE5" s="115"/>
      <c r="CF5" s="6"/>
      <c r="CG5" s="6"/>
      <c r="CH5" s="6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</row>
    <row r="6" spans="1:83" ht="12.75">
      <c r="A6" s="14" t="s">
        <v>0</v>
      </c>
      <c r="B6" s="20" t="s">
        <v>6</v>
      </c>
      <c r="C6" s="103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5"/>
    </row>
    <row r="7" spans="1:83" ht="12.75">
      <c r="A7" s="14" t="s">
        <v>79</v>
      </c>
      <c r="B7" s="21" t="s">
        <v>14</v>
      </c>
      <c r="C7" s="103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5"/>
    </row>
    <row r="8" spans="1:83" ht="12.75">
      <c r="A8" s="14"/>
      <c r="B8" s="22"/>
      <c r="C8" s="82"/>
      <c r="D8" s="30"/>
      <c r="E8" s="30"/>
      <c r="F8" s="30"/>
      <c r="G8" s="65"/>
      <c r="H8" s="64"/>
      <c r="I8" s="30"/>
      <c r="J8" s="30"/>
      <c r="K8" s="30"/>
      <c r="L8" s="65"/>
      <c r="M8" s="64"/>
      <c r="N8" s="30"/>
      <c r="O8" s="30"/>
      <c r="P8" s="30"/>
      <c r="Q8" s="65"/>
      <c r="R8" s="64"/>
      <c r="S8" s="30"/>
      <c r="T8" s="30"/>
      <c r="U8" s="30"/>
      <c r="V8" s="65"/>
      <c r="W8" s="64"/>
      <c r="X8" s="30"/>
      <c r="Y8" s="30"/>
      <c r="Z8" s="30"/>
      <c r="AA8" s="65"/>
      <c r="AB8" s="64"/>
      <c r="AC8" s="30"/>
      <c r="AD8" s="30"/>
      <c r="AE8" s="30"/>
      <c r="AF8" s="65"/>
      <c r="AG8" s="64"/>
      <c r="AH8" s="30"/>
      <c r="AI8" s="30"/>
      <c r="AJ8" s="30"/>
      <c r="AK8" s="65"/>
      <c r="AL8" s="64"/>
      <c r="AM8" s="30"/>
      <c r="AN8" s="30"/>
      <c r="AO8" s="30"/>
      <c r="AP8" s="65"/>
      <c r="AQ8" s="64"/>
      <c r="AR8" s="30"/>
      <c r="AS8" s="30"/>
      <c r="AT8" s="30"/>
      <c r="AU8" s="65"/>
      <c r="AV8" s="64"/>
      <c r="AW8" s="30"/>
      <c r="AX8" s="30"/>
      <c r="AY8" s="30"/>
      <c r="AZ8" s="65"/>
      <c r="BA8" s="64"/>
      <c r="BB8" s="30"/>
      <c r="BC8" s="30"/>
      <c r="BD8" s="30"/>
      <c r="BE8" s="65"/>
      <c r="BF8" s="64"/>
      <c r="BG8" s="30"/>
      <c r="BH8" s="30"/>
      <c r="BI8" s="30"/>
      <c r="BJ8" s="65"/>
      <c r="BK8" s="64"/>
      <c r="BL8" s="30"/>
      <c r="BM8" s="30"/>
      <c r="BN8" s="30"/>
      <c r="BO8" s="65"/>
      <c r="BP8" s="64"/>
      <c r="BQ8" s="30"/>
      <c r="BR8" s="30"/>
      <c r="BS8" s="30"/>
      <c r="BT8" s="65"/>
      <c r="BU8" s="64"/>
      <c r="BV8" s="30"/>
      <c r="BW8" s="30"/>
      <c r="BX8" s="30"/>
      <c r="BY8" s="65"/>
      <c r="BZ8" s="64"/>
      <c r="CA8" s="30"/>
      <c r="CB8" s="30"/>
      <c r="CC8" s="30"/>
      <c r="CD8" s="65"/>
      <c r="CE8" s="83"/>
    </row>
    <row r="9" spans="1:83" ht="12.75">
      <c r="A9" s="14"/>
      <c r="B9" s="22" t="s">
        <v>88</v>
      </c>
      <c r="C9" s="64"/>
      <c r="D9" s="30"/>
      <c r="E9" s="30"/>
      <c r="F9" s="30"/>
      <c r="G9" s="65"/>
      <c r="H9" s="64"/>
      <c r="I9" s="30"/>
      <c r="J9" s="30"/>
      <c r="K9" s="30"/>
      <c r="L9" s="65"/>
      <c r="M9" s="64"/>
      <c r="N9" s="30"/>
      <c r="O9" s="30"/>
      <c r="P9" s="30"/>
      <c r="Q9" s="65"/>
      <c r="R9" s="64"/>
      <c r="S9" s="30"/>
      <c r="T9" s="30"/>
      <c r="U9" s="30"/>
      <c r="V9" s="65"/>
      <c r="W9" s="64"/>
      <c r="X9" s="30"/>
      <c r="Y9" s="30"/>
      <c r="Z9" s="30"/>
      <c r="AA9" s="65"/>
      <c r="AB9" s="64"/>
      <c r="AC9" s="30"/>
      <c r="AD9" s="30"/>
      <c r="AE9" s="30"/>
      <c r="AF9" s="65"/>
      <c r="AG9" s="64"/>
      <c r="AH9" s="30"/>
      <c r="AI9" s="30"/>
      <c r="AJ9" s="30"/>
      <c r="AK9" s="65"/>
      <c r="AL9" s="64"/>
      <c r="AM9" s="30"/>
      <c r="AN9" s="30"/>
      <c r="AO9" s="30"/>
      <c r="AP9" s="65"/>
      <c r="AQ9" s="64"/>
      <c r="AR9" s="30"/>
      <c r="AS9" s="30"/>
      <c r="AT9" s="30"/>
      <c r="AU9" s="65"/>
      <c r="AV9" s="64"/>
      <c r="AW9" s="30"/>
      <c r="AX9" s="30"/>
      <c r="AY9" s="30"/>
      <c r="AZ9" s="65"/>
      <c r="BA9" s="64"/>
      <c r="BB9" s="30"/>
      <c r="BC9" s="30"/>
      <c r="BD9" s="30"/>
      <c r="BE9" s="65"/>
      <c r="BF9" s="64"/>
      <c r="BG9" s="30"/>
      <c r="BH9" s="30"/>
      <c r="BI9" s="30"/>
      <c r="BJ9" s="65"/>
      <c r="BK9" s="64"/>
      <c r="BL9" s="30"/>
      <c r="BM9" s="30"/>
      <c r="BN9" s="30"/>
      <c r="BO9" s="65"/>
      <c r="BP9" s="64"/>
      <c r="BQ9" s="30"/>
      <c r="BR9" s="30"/>
      <c r="BS9" s="30"/>
      <c r="BT9" s="65"/>
      <c r="BU9" s="64"/>
      <c r="BV9" s="30"/>
      <c r="BW9" s="30"/>
      <c r="BX9" s="30"/>
      <c r="BY9" s="65"/>
      <c r="BZ9" s="64"/>
      <c r="CA9" s="30"/>
      <c r="CB9" s="30"/>
      <c r="CC9" s="30"/>
      <c r="CD9" s="65"/>
      <c r="CE9" s="83"/>
    </row>
    <row r="10" spans="1:83" ht="12.75">
      <c r="A10" s="14" t="s">
        <v>80</v>
      </c>
      <c r="B10" s="21" t="s">
        <v>3</v>
      </c>
      <c r="C10" s="103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5"/>
    </row>
    <row r="11" spans="1:83" s="35" customFormat="1" ht="12.75">
      <c r="A11" s="33"/>
      <c r="B11" s="34" t="s">
        <v>106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84">
        <f>SUM(C11:CD11)</f>
        <v>0</v>
      </c>
    </row>
    <row r="12" spans="1:83" s="40" customFormat="1" ht="12.75">
      <c r="A12" s="38"/>
      <c r="B12" s="39" t="s">
        <v>89</v>
      </c>
      <c r="C12" s="67">
        <f>C11</f>
        <v>0</v>
      </c>
      <c r="D12" s="67">
        <f aca="true" t="shared" si="0" ref="D12:BO12">D11</f>
        <v>0</v>
      </c>
      <c r="E12" s="67">
        <f t="shared" si="0"/>
        <v>0</v>
      </c>
      <c r="F12" s="67">
        <f t="shared" si="0"/>
        <v>0</v>
      </c>
      <c r="G12" s="67">
        <f t="shared" si="0"/>
        <v>0</v>
      </c>
      <c r="H12" s="67">
        <f t="shared" si="0"/>
        <v>0</v>
      </c>
      <c r="I12" s="67">
        <f t="shared" si="0"/>
        <v>0</v>
      </c>
      <c r="J12" s="67">
        <f t="shared" si="0"/>
        <v>0</v>
      </c>
      <c r="K12" s="67">
        <f t="shared" si="0"/>
        <v>0</v>
      </c>
      <c r="L12" s="67">
        <f t="shared" si="0"/>
        <v>0</v>
      </c>
      <c r="M12" s="67">
        <f t="shared" si="0"/>
        <v>0</v>
      </c>
      <c r="N12" s="67">
        <f t="shared" si="0"/>
        <v>0</v>
      </c>
      <c r="O12" s="67">
        <f t="shared" si="0"/>
        <v>0</v>
      </c>
      <c r="P12" s="67">
        <f t="shared" si="0"/>
        <v>0</v>
      </c>
      <c r="Q12" s="67">
        <f t="shared" si="0"/>
        <v>0</v>
      </c>
      <c r="R12" s="67">
        <f t="shared" si="0"/>
        <v>0</v>
      </c>
      <c r="S12" s="67">
        <v>0</v>
      </c>
      <c r="T12" s="67">
        <v>0</v>
      </c>
      <c r="U12" s="67">
        <v>0</v>
      </c>
      <c r="V12" s="67">
        <v>0</v>
      </c>
      <c r="W12" s="67">
        <f t="shared" si="0"/>
        <v>0</v>
      </c>
      <c r="X12" s="67">
        <f t="shared" si="0"/>
        <v>0</v>
      </c>
      <c r="Y12" s="67">
        <f t="shared" si="0"/>
        <v>0</v>
      </c>
      <c r="Z12" s="67">
        <f t="shared" si="0"/>
        <v>0</v>
      </c>
      <c r="AA12" s="67">
        <f t="shared" si="0"/>
        <v>0</v>
      </c>
      <c r="AB12" s="67">
        <f t="shared" si="0"/>
        <v>0</v>
      </c>
      <c r="AC12" s="67">
        <f t="shared" si="0"/>
        <v>0</v>
      </c>
      <c r="AD12" s="67">
        <f t="shared" si="0"/>
        <v>0</v>
      </c>
      <c r="AE12" s="67">
        <f t="shared" si="0"/>
        <v>0</v>
      </c>
      <c r="AF12" s="67">
        <f t="shared" si="0"/>
        <v>0</v>
      </c>
      <c r="AG12" s="67">
        <f t="shared" si="0"/>
        <v>0</v>
      </c>
      <c r="AH12" s="67">
        <f t="shared" si="0"/>
        <v>0</v>
      </c>
      <c r="AI12" s="67">
        <f t="shared" si="0"/>
        <v>0</v>
      </c>
      <c r="AJ12" s="67">
        <f t="shared" si="0"/>
        <v>0</v>
      </c>
      <c r="AK12" s="67">
        <f t="shared" si="0"/>
        <v>0</v>
      </c>
      <c r="AL12" s="67">
        <f t="shared" si="0"/>
        <v>0</v>
      </c>
      <c r="AM12" s="67">
        <f t="shared" si="0"/>
        <v>0</v>
      </c>
      <c r="AN12" s="67">
        <f t="shared" si="0"/>
        <v>0</v>
      </c>
      <c r="AO12" s="67">
        <f t="shared" si="0"/>
        <v>0</v>
      </c>
      <c r="AP12" s="67">
        <f t="shared" si="0"/>
        <v>0</v>
      </c>
      <c r="AQ12" s="67">
        <f t="shared" si="0"/>
        <v>0</v>
      </c>
      <c r="AR12" s="67">
        <f t="shared" si="0"/>
        <v>0</v>
      </c>
      <c r="AS12" s="67">
        <f t="shared" si="0"/>
        <v>0</v>
      </c>
      <c r="AT12" s="67">
        <f t="shared" si="0"/>
        <v>0</v>
      </c>
      <c r="AU12" s="67">
        <f t="shared" si="0"/>
        <v>0</v>
      </c>
      <c r="AV12" s="67">
        <f t="shared" si="0"/>
        <v>0</v>
      </c>
      <c r="AW12" s="67">
        <f t="shared" si="0"/>
        <v>0</v>
      </c>
      <c r="AX12" s="67">
        <f t="shared" si="0"/>
        <v>0</v>
      </c>
      <c r="AY12" s="67">
        <f t="shared" si="0"/>
        <v>0</v>
      </c>
      <c r="AZ12" s="67">
        <f t="shared" si="0"/>
        <v>0</v>
      </c>
      <c r="BA12" s="67">
        <f t="shared" si="0"/>
        <v>0</v>
      </c>
      <c r="BB12" s="67">
        <f t="shared" si="0"/>
        <v>0</v>
      </c>
      <c r="BC12" s="67">
        <f t="shared" si="0"/>
        <v>0</v>
      </c>
      <c r="BD12" s="67">
        <f t="shared" si="0"/>
        <v>0</v>
      </c>
      <c r="BE12" s="67">
        <f t="shared" si="0"/>
        <v>0</v>
      </c>
      <c r="BF12" s="67">
        <f t="shared" si="0"/>
        <v>0</v>
      </c>
      <c r="BG12" s="67">
        <f t="shared" si="0"/>
        <v>0</v>
      </c>
      <c r="BH12" s="67">
        <f t="shared" si="0"/>
        <v>0</v>
      </c>
      <c r="BI12" s="67">
        <f t="shared" si="0"/>
        <v>0</v>
      </c>
      <c r="BJ12" s="67">
        <f t="shared" si="0"/>
        <v>0</v>
      </c>
      <c r="BK12" s="67">
        <f t="shared" si="0"/>
        <v>0</v>
      </c>
      <c r="BL12" s="67">
        <f t="shared" si="0"/>
        <v>0</v>
      </c>
      <c r="BM12" s="67">
        <f t="shared" si="0"/>
        <v>0</v>
      </c>
      <c r="BN12" s="67">
        <f t="shared" si="0"/>
        <v>0</v>
      </c>
      <c r="BO12" s="67">
        <f t="shared" si="0"/>
        <v>0</v>
      </c>
      <c r="BP12" s="67">
        <f aca="true" t="shared" si="1" ref="BP12:CD12">BP11</f>
        <v>0</v>
      </c>
      <c r="BQ12" s="67">
        <f t="shared" si="1"/>
        <v>0</v>
      </c>
      <c r="BR12" s="67">
        <f t="shared" si="1"/>
        <v>0</v>
      </c>
      <c r="BS12" s="67">
        <f t="shared" si="1"/>
        <v>0</v>
      </c>
      <c r="BT12" s="67">
        <f t="shared" si="1"/>
        <v>0</v>
      </c>
      <c r="BU12" s="67">
        <f t="shared" si="1"/>
        <v>0</v>
      </c>
      <c r="BV12" s="67">
        <f t="shared" si="1"/>
        <v>0</v>
      </c>
      <c r="BW12" s="67">
        <f t="shared" si="1"/>
        <v>0</v>
      </c>
      <c r="BX12" s="67">
        <f t="shared" si="1"/>
        <v>0</v>
      </c>
      <c r="BY12" s="67">
        <f t="shared" si="1"/>
        <v>0</v>
      </c>
      <c r="BZ12" s="67">
        <f t="shared" si="1"/>
        <v>0</v>
      </c>
      <c r="CA12" s="67">
        <f t="shared" si="1"/>
        <v>0</v>
      </c>
      <c r="CB12" s="67">
        <f t="shared" si="1"/>
        <v>0</v>
      </c>
      <c r="CC12" s="67">
        <f t="shared" si="1"/>
        <v>0</v>
      </c>
      <c r="CD12" s="67">
        <f t="shared" si="1"/>
        <v>0</v>
      </c>
      <c r="CE12" s="85">
        <f>SUM(C12:CD12)</f>
        <v>0</v>
      </c>
    </row>
    <row r="13" spans="1:83" ht="12.75">
      <c r="A13" s="14" t="s">
        <v>81</v>
      </c>
      <c r="B13" s="21" t="s">
        <v>10</v>
      </c>
      <c r="C13" s="103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5"/>
    </row>
    <row r="14" spans="1:83" ht="12.75">
      <c r="A14" s="14"/>
      <c r="B14" s="22" t="s">
        <v>40</v>
      </c>
      <c r="C14" s="64"/>
      <c r="D14" s="30"/>
      <c r="E14" s="30"/>
      <c r="F14" s="30"/>
      <c r="G14" s="65"/>
      <c r="H14" s="64"/>
      <c r="I14" s="30"/>
      <c r="J14" s="30"/>
      <c r="K14" s="30"/>
      <c r="L14" s="65"/>
      <c r="M14" s="64"/>
      <c r="N14" s="30"/>
      <c r="O14" s="30"/>
      <c r="P14" s="30"/>
      <c r="Q14" s="65"/>
      <c r="R14" s="64"/>
      <c r="S14" s="30"/>
      <c r="T14" s="30"/>
      <c r="U14" s="30"/>
      <c r="V14" s="65"/>
      <c r="W14" s="64"/>
      <c r="X14" s="30"/>
      <c r="Y14" s="30"/>
      <c r="Z14" s="30"/>
      <c r="AA14" s="65"/>
      <c r="AB14" s="64"/>
      <c r="AC14" s="30"/>
      <c r="AD14" s="30"/>
      <c r="AE14" s="30"/>
      <c r="AF14" s="65"/>
      <c r="AG14" s="64"/>
      <c r="AH14" s="30"/>
      <c r="AI14" s="30"/>
      <c r="AJ14" s="30"/>
      <c r="AK14" s="65"/>
      <c r="AL14" s="64"/>
      <c r="AM14" s="30"/>
      <c r="AN14" s="30"/>
      <c r="AO14" s="30"/>
      <c r="AP14" s="65"/>
      <c r="AQ14" s="64"/>
      <c r="AR14" s="30"/>
      <c r="AS14" s="30"/>
      <c r="AT14" s="30"/>
      <c r="AU14" s="65"/>
      <c r="AV14" s="64"/>
      <c r="AW14" s="30"/>
      <c r="AX14" s="30"/>
      <c r="AY14" s="30"/>
      <c r="AZ14" s="65"/>
      <c r="BA14" s="64"/>
      <c r="BB14" s="30"/>
      <c r="BC14" s="30"/>
      <c r="BD14" s="30"/>
      <c r="BE14" s="65"/>
      <c r="BF14" s="64"/>
      <c r="BG14" s="30"/>
      <c r="BH14" s="30"/>
      <c r="BI14" s="30"/>
      <c r="BJ14" s="65"/>
      <c r="BK14" s="64"/>
      <c r="BL14" s="30"/>
      <c r="BM14" s="30"/>
      <c r="BN14" s="30"/>
      <c r="BO14" s="65"/>
      <c r="BP14" s="64"/>
      <c r="BQ14" s="30"/>
      <c r="BR14" s="30"/>
      <c r="BS14" s="30"/>
      <c r="BT14" s="65"/>
      <c r="BU14" s="64"/>
      <c r="BV14" s="30"/>
      <c r="BW14" s="30"/>
      <c r="BX14" s="30"/>
      <c r="BY14" s="65"/>
      <c r="BZ14" s="64"/>
      <c r="CA14" s="30"/>
      <c r="CB14" s="30"/>
      <c r="CC14" s="30"/>
      <c r="CD14" s="65"/>
      <c r="CE14" s="83"/>
    </row>
    <row r="15" spans="1:83" ht="12.75">
      <c r="A15" s="14"/>
      <c r="B15" s="22" t="s">
        <v>96</v>
      </c>
      <c r="C15" s="64"/>
      <c r="D15" s="30"/>
      <c r="E15" s="30"/>
      <c r="F15" s="30"/>
      <c r="G15" s="65"/>
      <c r="H15" s="64"/>
      <c r="I15" s="30"/>
      <c r="J15" s="30"/>
      <c r="K15" s="30"/>
      <c r="L15" s="65"/>
      <c r="M15" s="64"/>
      <c r="N15" s="30"/>
      <c r="O15" s="30"/>
      <c r="P15" s="30"/>
      <c r="Q15" s="65"/>
      <c r="R15" s="64"/>
      <c r="S15" s="30"/>
      <c r="T15" s="30"/>
      <c r="U15" s="30"/>
      <c r="V15" s="65"/>
      <c r="W15" s="64"/>
      <c r="X15" s="30"/>
      <c r="Y15" s="30"/>
      <c r="Z15" s="30"/>
      <c r="AA15" s="65"/>
      <c r="AB15" s="64"/>
      <c r="AC15" s="30"/>
      <c r="AD15" s="30"/>
      <c r="AE15" s="30"/>
      <c r="AF15" s="65"/>
      <c r="AG15" s="64"/>
      <c r="AH15" s="30"/>
      <c r="AI15" s="30"/>
      <c r="AJ15" s="30"/>
      <c r="AK15" s="65"/>
      <c r="AL15" s="64"/>
      <c r="AM15" s="30"/>
      <c r="AN15" s="30"/>
      <c r="AO15" s="30"/>
      <c r="AP15" s="65"/>
      <c r="AQ15" s="64"/>
      <c r="AR15" s="30"/>
      <c r="AS15" s="30"/>
      <c r="AT15" s="30"/>
      <c r="AU15" s="65"/>
      <c r="AV15" s="64"/>
      <c r="AW15" s="30"/>
      <c r="AX15" s="30"/>
      <c r="AY15" s="30"/>
      <c r="AZ15" s="65"/>
      <c r="BA15" s="64"/>
      <c r="BB15" s="30"/>
      <c r="BC15" s="30"/>
      <c r="BD15" s="30"/>
      <c r="BE15" s="65"/>
      <c r="BF15" s="64"/>
      <c r="BG15" s="30"/>
      <c r="BH15" s="30"/>
      <c r="BI15" s="30"/>
      <c r="BJ15" s="65"/>
      <c r="BK15" s="64"/>
      <c r="BL15" s="30"/>
      <c r="BM15" s="30"/>
      <c r="BN15" s="30"/>
      <c r="BO15" s="65"/>
      <c r="BP15" s="64"/>
      <c r="BQ15" s="30"/>
      <c r="BR15" s="30"/>
      <c r="BS15" s="30"/>
      <c r="BT15" s="65"/>
      <c r="BU15" s="64"/>
      <c r="BV15" s="30"/>
      <c r="BW15" s="30"/>
      <c r="BX15" s="30"/>
      <c r="BY15" s="65"/>
      <c r="BZ15" s="64"/>
      <c r="CA15" s="30"/>
      <c r="CB15" s="30"/>
      <c r="CC15" s="30"/>
      <c r="CD15" s="65"/>
      <c r="CE15" s="83"/>
    </row>
    <row r="16" spans="1:83" ht="12.75">
      <c r="A16" s="14" t="s">
        <v>82</v>
      </c>
      <c r="B16" s="21" t="s">
        <v>15</v>
      </c>
      <c r="C16" s="103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5"/>
    </row>
    <row r="17" spans="1:83" s="53" customFormat="1" ht="12.75">
      <c r="A17" s="51"/>
      <c r="B17" s="52" t="s">
        <v>40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86"/>
    </row>
    <row r="18" spans="1:83" s="53" customFormat="1" ht="12.75">
      <c r="A18" s="51"/>
      <c r="B18" s="52" t="s">
        <v>95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86"/>
    </row>
    <row r="19" spans="1:83" ht="12.75">
      <c r="A19" s="14" t="s">
        <v>84</v>
      </c>
      <c r="B19" s="29" t="s">
        <v>100</v>
      </c>
      <c r="C19" s="103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5"/>
    </row>
    <row r="20" spans="1:83" ht="12.75">
      <c r="A20" s="14"/>
      <c r="B20" s="22" t="s">
        <v>40</v>
      </c>
      <c r="C20" s="64"/>
      <c r="D20" s="30"/>
      <c r="E20" s="30"/>
      <c r="F20" s="30"/>
      <c r="G20" s="65"/>
      <c r="H20" s="64"/>
      <c r="I20" s="30"/>
      <c r="J20" s="30"/>
      <c r="K20" s="30"/>
      <c r="L20" s="65"/>
      <c r="M20" s="64"/>
      <c r="N20" s="30"/>
      <c r="O20" s="30"/>
      <c r="P20" s="30"/>
      <c r="Q20" s="65"/>
      <c r="R20" s="64"/>
      <c r="S20" s="30"/>
      <c r="T20" s="30"/>
      <c r="U20" s="30"/>
      <c r="V20" s="65"/>
      <c r="W20" s="64"/>
      <c r="X20" s="30"/>
      <c r="Y20" s="30"/>
      <c r="Z20" s="30"/>
      <c r="AA20" s="65"/>
      <c r="AB20" s="64"/>
      <c r="AC20" s="30"/>
      <c r="AD20" s="30"/>
      <c r="AE20" s="30"/>
      <c r="AF20" s="65"/>
      <c r="AG20" s="64"/>
      <c r="AH20" s="30"/>
      <c r="AI20" s="30"/>
      <c r="AJ20" s="30"/>
      <c r="AK20" s="65"/>
      <c r="AL20" s="64"/>
      <c r="AM20" s="30"/>
      <c r="AN20" s="30"/>
      <c r="AO20" s="30"/>
      <c r="AP20" s="65"/>
      <c r="AQ20" s="64"/>
      <c r="AR20" s="30"/>
      <c r="AS20" s="30"/>
      <c r="AT20" s="30"/>
      <c r="AU20" s="65"/>
      <c r="AV20" s="64"/>
      <c r="AW20" s="30"/>
      <c r="AX20" s="30"/>
      <c r="AY20" s="30"/>
      <c r="AZ20" s="65"/>
      <c r="BA20" s="64"/>
      <c r="BB20" s="30"/>
      <c r="BC20" s="30"/>
      <c r="BD20" s="30"/>
      <c r="BE20" s="65"/>
      <c r="BF20" s="64"/>
      <c r="BG20" s="30"/>
      <c r="BH20" s="30"/>
      <c r="BI20" s="30"/>
      <c r="BJ20" s="65"/>
      <c r="BK20" s="64"/>
      <c r="BL20" s="30"/>
      <c r="BM20" s="30"/>
      <c r="BN20" s="30"/>
      <c r="BO20" s="65"/>
      <c r="BP20" s="64"/>
      <c r="BQ20" s="30"/>
      <c r="BR20" s="30"/>
      <c r="BS20" s="30"/>
      <c r="BT20" s="65"/>
      <c r="BU20" s="64"/>
      <c r="BV20" s="30"/>
      <c r="BW20" s="30"/>
      <c r="BX20" s="30"/>
      <c r="BY20" s="65"/>
      <c r="BZ20" s="64"/>
      <c r="CA20" s="30"/>
      <c r="CB20" s="30"/>
      <c r="CC20" s="30"/>
      <c r="CD20" s="65"/>
      <c r="CE20" s="83"/>
    </row>
    <row r="21" spans="1:83" ht="12.75">
      <c r="A21" s="14"/>
      <c r="B21" s="22" t="s">
        <v>94</v>
      </c>
      <c r="C21" s="64"/>
      <c r="D21" s="30"/>
      <c r="E21" s="30"/>
      <c r="F21" s="30"/>
      <c r="G21" s="65"/>
      <c r="H21" s="64"/>
      <c r="I21" s="30"/>
      <c r="J21" s="30"/>
      <c r="K21" s="30"/>
      <c r="L21" s="65"/>
      <c r="M21" s="64"/>
      <c r="N21" s="30"/>
      <c r="O21" s="30"/>
      <c r="P21" s="30"/>
      <c r="Q21" s="65"/>
      <c r="R21" s="64"/>
      <c r="S21" s="30"/>
      <c r="T21" s="30"/>
      <c r="U21" s="30"/>
      <c r="V21" s="65"/>
      <c r="W21" s="64"/>
      <c r="X21" s="30"/>
      <c r="Y21" s="30"/>
      <c r="Z21" s="30"/>
      <c r="AA21" s="65"/>
      <c r="AB21" s="64"/>
      <c r="AC21" s="30"/>
      <c r="AD21" s="30"/>
      <c r="AE21" s="30"/>
      <c r="AF21" s="65"/>
      <c r="AG21" s="64"/>
      <c r="AH21" s="30"/>
      <c r="AI21" s="30"/>
      <c r="AJ21" s="30"/>
      <c r="AK21" s="65"/>
      <c r="AL21" s="64"/>
      <c r="AM21" s="30"/>
      <c r="AN21" s="30"/>
      <c r="AO21" s="30"/>
      <c r="AP21" s="65"/>
      <c r="AQ21" s="64"/>
      <c r="AR21" s="30"/>
      <c r="AS21" s="30"/>
      <c r="AT21" s="30"/>
      <c r="AU21" s="65"/>
      <c r="AV21" s="64"/>
      <c r="AW21" s="30"/>
      <c r="AX21" s="30"/>
      <c r="AY21" s="30"/>
      <c r="AZ21" s="65"/>
      <c r="BA21" s="64"/>
      <c r="BB21" s="30"/>
      <c r="BC21" s="30"/>
      <c r="BD21" s="30"/>
      <c r="BE21" s="65"/>
      <c r="BF21" s="64"/>
      <c r="BG21" s="30"/>
      <c r="BH21" s="30"/>
      <c r="BI21" s="30"/>
      <c r="BJ21" s="65"/>
      <c r="BK21" s="64"/>
      <c r="BL21" s="30"/>
      <c r="BM21" s="30"/>
      <c r="BN21" s="30"/>
      <c r="BO21" s="65"/>
      <c r="BP21" s="64"/>
      <c r="BQ21" s="30"/>
      <c r="BR21" s="30"/>
      <c r="BS21" s="30"/>
      <c r="BT21" s="65"/>
      <c r="BU21" s="64"/>
      <c r="BV21" s="30"/>
      <c r="BW21" s="30"/>
      <c r="BX21" s="30"/>
      <c r="BY21" s="65"/>
      <c r="BZ21" s="64"/>
      <c r="CA21" s="30"/>
      <c r="CB21" s="30"/>
      <c r="CC21" s="30"/>
      <c r="CD21" s="65"/>
      <c r="CE21" s="83"/>
    </row>
    <row r="22" spans="1:83" ht="12.75">
      <c r="A22" s="14" t="s">
        <v>85</v>
      </c>
      <c r="B22" s="21" t="s">
        <v>16</v>
      </c>
      <c r="C22" s="103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5"/>
    </row>
    <row r="23" spans="1:83" ht="12.75">
      <c r="A23" s="49"/>
      <c r="B23" s="49" t="s">
        <v>107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2.8392889570620996</v>
      </c>
      <c r="I23" s="66">
        <v>1.4735184410643</v>
      </c>
      <c r="J23" s="66"/>
      <c r="K23" s="66"/>
      <c r="L23" s="66">
        <v>31.5070822524182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1.1140562142885</v>
      </c>
      <c r="S23" s="66">
        <v>0</v>
      </c>
      <c r="T23" s="66"/>
      <c r="U23" s="66"/>
      <c r="V23" s="66">
        <v>0.7864075179351999</v>
      </c>
      <c r="W23" s="66">
        <v>0</v>
      </c>
      <c r="X23" s="66">
        <v>2.6592012266449</v>
      </c>
      <c r="Y23" s="66"/>
      <c r="Z23" s="66"/>
      <c r="AA23" s="66">
        <v>0</v>
      </c>
      <c r="AB23" s="66">
        <v>18.173673273417798</v>
      </c>
      <c r="AC23" s="66">
        <v>14.641457453257498</v>
      </c>
      <c r="AD23" s="66"/>
      <c r="AE23" s="66"/>
      <c r="AF23" s="66">
        <v>4.522413520095601</v>
      </c>
      <c r="AG23" s="66">
        <v>0</v>
      </c>
      <c r="AH23" s="66">
        <v>0</v>
      </c>
      <c r="AI23" s="66">
        <v>0</v>
      </c>
      <c r="AJ23" s="66">
        <v>0</v>
      </c>
      <c r="AK23" s="66">
        <v>0</v>
      </c>
      <c r="AL23" s="66">
        <v>4.1888795656119004</v>
      </c>
      <c r="AM23" s="66">
        <v>0</v>
      </c>
      <c r="AN23" s="66"/>
      <c r="AO23" s="66"/>
      <c r="AP23" s="66">
        <v>0.7083894468384999</v>
      </c>
      <c r="AQ23" s="66">
        <v>0</v>
      </c>
      <c r="AR23" s="66">
        <v>0</v>
      </c>
      <c r="AS23" s="66">
        <v>0</v>
      </c>
      <c r="AT23" s="66">
        <v>0</v>
      </c>
      <c r="AU23" s="66">
        <v>0</v>
      </c>
      <c r="AV23" s="66">
        <v>26.2978623524445</v>
      </c>
      <c r="AW23" s="66">
        <v>27.584394726117708</v>
      </c>
      <c r="AX23" s="66"/>
      <c r="AY23" s="66"/>
      <c r="AZ23" s="66">
        <v>100.35152959856161</v>
      </c>
      <c r="BA23" s="66">
        <v>0</v>
      </c>
      <c r="BB23" s="66">
        <v>0</v>
      </c>
      <c r="BC23" s="66">
        <v>0</v>
      </c>
      <c r="BD23" s="66">
        <v>0</v>
      </c>
      <c r="BE23" s="66">
        <v>0</v>
      </c>
      <c r="BF23" s="66">
        <v>5.080928447052701</v>
      </c>
      <c r="BG23" s="66">
        <v>1.0373487101607</v>
      </c>
      <c r="BH23" s="66">
        <v>0</v>
      </c>
      <c r="BI23" s="66"/>
      <c r="BJ23" s="66">
        <v>5.6793117831258</v>
      </c>
      <c r="BK23" s="66">
        <v>0</v>
      </c>
      <c r="BL23" s="66">
        <v>0</v>
      </c>
      <c r="BM23" s="66">
        <v>0</v>
      </c>
      <c r="BN23" s="66">
        <v>0</v>
      </c>
      <c r="BO23" s="66">
        <v>0</v>
      </c>
      <c r="BP23" s="66">
        <v>0.0019238846451000002</v>
      </c>
      <c r="BQ23" s="66">
        <v>0</v>
      </c>
      <c r="BR23" s="66">
        <v>0</v>
      </c>
      <c r="BS23" s="66">
        <v>0</v>
      </c>
      <c r="BT23" s="66">
        <v>0</v>
      </c>
      <c r="BU23" s="66">
        <v>0</v>
      </c>
      <c r="BV23" s="66">
        <v>0</v>
      </c>
      <c r="BW23" s="66">
        <v>0</v>
      </c>
      <c r="BX23" s="66">
        <v>0</v>
      </c>
      <c r="BY23" s="66">
        <v>0</v>
      </c>
      <c r="BZ23" s="66"/>
      <c r="CA23" s="66">
        <v>0</v>
      </c>
      <c r="CB23" s="66">
        <v>0</v>
      </c>
      <c r="CC23" s="66">
        <v>0</v>
      </c>
      <c r="CD23" s="66">
        <v>0</v>
      </c>
      <c r="CE23" s="84">
        <f>SUM(C23:CD23)</f>
        <v>248.64766737074265</v>
      </c>
    </row>
    <row r="24" spans="1:83" ht="12.75">
      <c r="A24" s="50"/>
      <c r="B24" s="54" t="s">
        <v>93</v>
      </c>
      <c r="C24" s="67">
        <f>C23</f>
        <v>0</v>
      </c>
      <c r="D24" s="67">
        <f aca="true" t="shared" si="2" ref="D24:BO24">D23</f>
        <v>0</v>
      </c>
      <c r="E24" s="67">
        <f t="shared" si="2"/>
        <v>0</v>
      </c>
      <c r="F24" s="67">
        <f t="shared" si="2"/>
        <v>0</v>
      </c>
      <c r="G24" s="67">
        <f t="shared" si="2"/>
        <v>0</v>
      </c>
      <c r="H24" s="67">
        <f t="shared" si="2"/>
        <v>2.8392889570620996</v>
      </c>
      <c r="I24" s="67">
        <f t="shared" si="2"/>
        <v>1.4735184410643</v>
      </c>
      <c r="J24" s="67">
        <f t="shared" si="2"/>
        <v>0</v>
      </c>
      <c r="K24" s="67">
        <f t="shared" si="2"/>
        <v>0</v>
      </c>
      <c r="L24" s="67">
        <f t="shared" si="2"/>
        <v>31.5070822524182</v>
      </c>
      <c r="M24" s="67">
        <f t="shared" si="2"/>
        <v>0</v>
      </c>
      <c r="N24" s="67">
        <f t="shared" si="2"/>
        <v>0</v>
      </c>
      <c r="O24" s="67">
        <f t="shared" si="2"/>
        <v>0</v>
      </c>
      <c r="P24" s="67">
        <f t="shared" si="2"/>
        <v>0</v>
      </c>
      <c r="Q24" s="67">
        <f t="shared" si="2"/>
        <v>0</v>
      </c>
      <c r="R24" s="67">
        <f t="shared" si="2"/>
        <v>1.1140562142885</v>
      </c>
      <c r="S24" s="67">
        <f t="shared" si="2"/>
        <v>0</v>
      </c>
      <c r="T24" s="67">
        <f t="shared" si="2"/>
        <v>0</v>
      </c>
      <c r="U24" s="67">
        <f t="shared" si="2"/>
        <v>0</v>
      </c>
      <c r="V24" s="67">
        <f t="shared" si="2"/>
        <v>0.7864075179351999</v>
      </c>
      <c r="W24" s="67">
        <f t="shared" si="2"/>
        <v>0</v>
      </c>
      <c r="X24" s="67">
        <f t="shared" si="2"/>
        <v>2.6592012266449</v>
      </c>
      <c r="Y24" s="67">
        <f t="shared" si="2"/>
        <v>0</v>
      </c>
      <c r="Z24" s="67">
        <f t="shared" si="2"/>
        <v>0</v>
      </c>
      <c r="AA24" s="67">
        <f t="shared" si="2"/>
        <v>0</v>
      </c>
      <c r="AB24" s="67">
        <f t="shared" si="2"/>
        <v>18.173673273417798</v>
      </c>
      <c r="AC24" s="67">
        <f t="shared" si="2"/>
        <v>14.641457453257498</v>
      </c>
      <c r="AD24" s="67">
        <f t="shared" si="2"/>
        <v>0</v>
      </c>
      <c r="AE24" s="67">
        <f t="shared" si="2"/>
        <v>0</v>
      </c>
      <c r="AF24" s="67">
        <f t="shared" si="2"/>
        <v>4.522413520095601</v>
      </c>
      <c r="AG24" s="67">
        <f t="shared" si="2"/>
        <v>0</v>
      </c>
      <c r="AH24" s="67">
        <f t="shared" si="2"/>
        <v>0</v>
      </c>
      <c r="AI24" s="67">
        <f t="shared" si="2"/>
        <v>0</v>
      </c>
      <c r="AJ24" s="67">
        <f t="shared" si="2"/>
        <v>0</v>
      </c>
      <c r="AK24" s="67">
        <f t="shared" si="2"/>
        <v>0</v>
      </c>
      <c r="AL24" s="67">
        <f t="shared" si="2"/>
        <v>4.1888795656119004</v>
      </c>
      <c r="AM24" s="67">
        <f t="shared" si="2"/>
        <v>0</v>
      </c>
      <c r="AN24" s="67">
        <f t="shared" si="2"/>
        <v>0</v>
      </c>
      <c r="AO24" s="67">
        <f t="shared" si="2"/>
        <v>0</v>
      </c>
      <c r="AP24" s="67">
        <f t="shared" si="2"/>
        <v>0.7083894468384999</v>
      </c>
      <c r="AQ24" s="67">
        <f t="shared" si="2"/>
        <v>0</v>
      </c>
      <c r="AR24" s="67">
        <f t="shared" si="2"/>
        <v>0</v>
      </c>
      <c r="AS24" s="67">
        <f t="shared" si="2"/>
        <v>0</v>
      </c>
      <c r="AT24" s="67">
        <f t="shared" si="2"/>
        <v>0</v>
      </c>
      <c r="AU24" s="67">
        <f t="shared" si="2"/>
        <v>0</v>
      </c>
      <c r="AV24" s="67">
        <f t="shared" si="2"/>
        <v>26.2978623524445</v>
      </c>
      <c r="AW24" s="67">
        <f t="shared" si="2"/>
        <v>27.584394726117708</v>
      </c>
      <c r="AX24" s="67">
        <f t="shared" si="2"/>
        <v>0</v>
      </c>
      <c r="AY24" s="67">
        <f t="shared" si="2"/>
        <v>0</v>
      </c>
      <c r="AZ24" s="67">
        <f t="shared" si="2"/>
        <v>100.35152959856161</v>
      </c>
      <c r="BA24" s="67">
        <f t="shared" si="2"/>
        <v>0</v>
      </c>
      <c r="BB24" s="67">
        <f t="shared" si="2"/>
        <v>0</v>
      </c>
      <c r="BC24" s="67">
        <f t="shared" si="2"/>
        <v>0</v>
      </c>
      <c r="BD24" s="67">
        <f t="shared" si="2"/>
        <v>0</v>
      </c>
      <c r="BE24" s="67">
        <f t="shared" si="2"/>
        <v>0</v>
      </c>
      <c r="BF24" s="67">
        <f t="shared" si="2"/>
        <v>5.080928447052701</v>
      </c>
      <c r="BG24" s="67">
        <f t="shared" si="2"/>
        <v>1.0373487101607</v>
      </c>
      <c r="BH24" s="67">
        <f t="shared" si="2"/>
        <v>0</v>
      </c>
      <c r="BI24" s="67">
        <f t="shared" si="2"/>
        <v>0</v>
      </c>
      <c r="BJ24" s="67">
        <f t="shared" si="2"/>
        <v>5.6793117831258</v>
      </c>
      <c r="BK24" s="67">
        <f t="shared" si="2"/>
        <v>0</v>
      </c>
      <c r="BL24" s="67">
        <f t="shared" si="2"/>
        <v>0</v>
      </c>
      <c r="BM24" s="67">
        <f t="shared" si="2"/>
        <v>0</v>
      </c>
      <c r="BN24" s="67">
        <f t="shared" si="2"/>
        <v>0</v>
      </c>
      <c r="BO24" s="67">
        <f t="shared" si="2"/>
        <v>0</v>
      </c>
      <c r="BP24" s="67">
        <f aca="true" t="shared" si="3" ref="BP24:CD24">BP23</f>
        <v>0.0019238846451000002</v>
      </c>
      <c r="BQ24" s="67">
        <f t="shared" si="3"/>
        <v>0</v>
      </c>
      <c r="BR24" s="67">
        <f t="shared" si="3"/>
        <v>0</v>
      </c>
      <c r="BS24" s="67">
        <f t="shared" si="3"/>
        <v>0</v>
      </c>
      <c r="BT24" s="67">
        <f t="shared" si="3"/>
        <v>0</v>
      </c>
      <c r="BU24" s="67">
        <f t="shared" si="3"/>
        <v>0</v>
      </c>
      <c r="BV24" s="67">
        <f t="shared" si="3"/>
        <v>0</v>
      </c>
      <c r="BW24" s="67">
        <f t="shared" si="3"/>
        <v>0</v>
      </c>
      <c r="BX24" s="67">
        <f t="shared" si="3"/>
        <v>0</v>
      </c>
      <c r="BY24" s="67">
        <f t="shared" si="3"/>
        <v>0</v>
      </c>
      <c r="BZ24" s="67">
        <f t="shared" si="3"/>
        <v>0</v>
      </c>
      <c r="CA24" s="67">
        <f t="shared" si="3"/>
        <v>0</v>
      </c>
      <c r="CB24" s="67">
        <f t="shared" si="3"/>
        <v>0</v>
      </c>
      <c r="CC24" s="67">
        <f t="shared" si="3"/>
        <v>0</v>
      </c>
      <c r="CD24" s="67">
        <f t="shared" si="3"/>
        <v>0</v>
      </c>
      <c r="CE24" s="85">
        <f>SUM(C24:CD24)</f>
        <v>248.64766737074265</v>
      </c>
    </row>
    <row r="25" spans="1:83" s="37" customFormat="1" ht="12.75">
      <c r="A25" s="36"/>
      <c r="B25" s="41" t="s">
        <v>83</v>
      </c>
      <c r="C25" s="68">
        <f>C12+C24</f>
        <v>0</v>
      </c>
      <c r="D25" s="68">
        <f aca="true" t="shared" si="4" ref="D25:BO25">D12+D24</f>
        <v>0</v>
      </c>
      <c r="E25" s="68">
        <f t="shared" si="4"/>
        <v>0</v>
      </c>
      <c r="F25" s="68">
        <f t="shared" si="4"/>
        <v>0</v>
      </c>
      <c r="G25" s="68">
        <f t="shared" si="4"/>
        <v>0</v>
      </c>
      <c r="H25" s="68">
        <f t="shared" si="4"/>
        <v>2.8392889570620996</v>
      </c>
      <c r="I25" s="68">
        <f t="shared" si="4"/>
        <v>1.4735184410643</v>
      </c>
      <c r="J25" s="68">
        <f t="shared" si="4"/>
        <v>0</v>
      </c>
      <c r="K25" s="68">
        <f t="shared" si="4"/>
        <v>0</v>
      </c>
      <c r="L25" s="68">
        <f t="shared" si="4"/>
        <v>31.5070822524182</v>
      </c>
      <c r="M25" s="68">
        <f t="shared" si="4"/>
        <v>0</v>
      </c>
      <c r="N25" s="68">
        <f t="shared" si="4"/>
        <v>0</v>
      </c>
      <c r="O25" s="68">
        <f t="shared" si="4"/>
        <v>0</v>
      </c>
      <c r="P25" s="68">
        <f t="shared" si="4"/>
        <v>0</v>
      </c>
      <c r="Q25" s="68">
        <f t="shared" si="4"/>
        <v>0</v>
      </c>
      <c r="R25" s="68">
        <f t="shared" si="4"/>
        <v>1.1140562142885</v>
      </c>
      <c r="S25" s="68">
        <f t="shared" si="4"/>
        <v>0</v>
      </c>
      <c r="T25" s="68">
        <f t="shared" si="4"/>
        <v>0</v>
      </c>
      <c r="U25" s="68">
        <f t="shared" si="4"/>
        <v>0</v>
      </c>
      <c r="V25" s="68">
        <f t="shared" si="4"/>
        <v>0.7864075179351999</v>
      </c>
      <c r="W25" s="68">
        <f t="shared" si="4"/>
        <v>0</v>
      </c>
      <c r="X25" s="68">
        <f t="shared" si="4"/>
        <v>2.6592012266449</v>
      </c>
      <c r="Y25" s="68">
        <f t="shared" si="4"/>
        <v>0</v>
      </c>
      <c r="Z25" s="68">
        <f t="shared" si="4"/>
        <v>0</v>
      </c>
      <c r="AA25" s="68">
        <f t="shared" si="4"/>
        <v>0</v>
      </c>
      <c r="AB25" s="68">
        <f t="shared" si="4"/>
        <v>18.173673273417798</v>
      </c>
      <c r="AC25" s="68">
        <f t="shared" si="4"/>
        <v>14.641457453257498</v>
      </c>
      <c r="AD25" s="68">
        <f t="shared" si="4"/>
        <v>0</v>
      </c>
      <c r="AE25" s="68">
        <f t="shared" si="4"/>
        <v>0</v>
      </c>
      <c r="AF25" s="68">
        <f t="shared" si="4"/>
        <v>4.522413520095601</v>
      </c>
      <c r="AG25" s="68">
        <f t="shared" si="4"/>
        <v>0</v>
      </c>
      <c r="AH25" s="68">
        <f t="shared" si="4"/>
        <v>0</v>
      </c>
      <c r="AI25" s="68">
        <f t="shared" si="4"/>
        <v>0</v>
      </c>
      <c r="AJ25" s="68">
        <f t="shared" si="4"/>
        <v>0</v>
      </c>
      <c r="AK25" s="68">
        <f t="shared" si="4"/>
        <v>0</v>
      </c>
      <c r="AL25" s="68">
        <f t="shared" si="4"/>
        <v>4.1888795656119004</v>
      </c>
      <c r="AM25" s="68">
        <f t="shared" si="4"/>
        <v>0</v>
      </c>
      <c r="AN25" s="68">
        <f t="shared" si="4"/>
        <v>0</v>
      </c>
      <c r="AO25" s="68">
        <f t="shared" si="4"/>
        <v>0</v>
      </c>
      <c r="AP25" s="68">
        <f t="shared" si="4"/>
        <v>0.7083894468384999</v>
      </c>
      <c r="AQ25" s="68">
        <f t="shared" si="4"/>
        <v>0</v>
      </c>
      <c r="AR25" s="68">
        <f t="shared" si="4"/>
        <v>0</v>
      </c>
      <c r="AS25" s="68">
        <f t="shared" si="4"/>
        <v>0</v>
      </c>
      <c r="AT25" s="68">
        <f t="shared" si="4"/>
        <v>0</v>
      </c>
      <c r="AU25" s="68">
        <f t="shared" si="4"/>
        <v>0</v>
      </c>
      <c r="AV25" s="68">
        <f t="shared" si="4"/>
        <v>26.2978623524445</v>
      </c>
      <c r="AW25" s="68">
        <f t="shared" si="4"/>
        <v>27.584394726117708</v>
      </c>
      <c r="AX25" s="68">
        <f t="shared" si="4"/>
        <v>0</v>
      </c>
      <c r="AY25" s="68">
        <f t="shared" si="4"/>
        <v>0</v>
      </c>
      <c r="AZ25" s="68">
        <f t="shared" si="4"/>
        <v>100.35152959856161</v>
      </c>
      <c r="BA25" s="68">
        <f t="shared" si="4"/>
        <v>0</v>
      </c>
      <c r="BB25" s="68">
        <f t="shared" si="4"/>
        <v>0</v>
      </c>
      <c r="BC25" s="68">
        <f t="shared" si="4"/>
        <v>0</v>
      </c>
      <c r="BD25" s="68">
        <f t="shared" si="4"/>
        <v>0</v>
      </c>
      <c r="BE25" s="68">
        <f t="shared" si="4"/>
        <v>0</v>
      </c>
      <c r="BF25" s="68">
        <f t="shared" si="4"/>
        <v>5.080928447052701</v>
      </c>
      <c r="BG25" s="68">
        <f t="shared" si="4"/>
        <v>1.0373487101607</v>
      </c>
      <c r="BH25" s="68">
        <f t="shared" si="4"/>
        <v>0</v>
      </c>
      <c r="BI25" s="68">
        <f t="shared" si="4"/>
        <v>0</v>
      </c>
      <c r="BJ25" s="68">
        <f t="shared" si="4"/>
        <v>5.6793117831258</v>
      </c>
      <c r="BK25" s="68">
        <f t="shared" si="4"/>
        <v>0</v>
      </c>
      <c r="BL25" s="68">
        <f t="shared" si="4"/>
        <v>0</v>
      </c>
      <c r="BM25" s="68">
        <f t="shared" si="4"/>
        <v>0</v>
      </c>
      <c r="BN25" s="68">
        <f t="shared" si="4"/>
        <v>0</v>
      </c>
      <c r="BO25" s="68">
        <f t="shared" si="4"/>
        <v>0</v>
      </c>
      <c r="BP25" s="68">
        <f aca="true" t="shared" si="5" ref="BP25:CE25">BP12+BP24</f>
        <v>0.0019238846451000002</v>
      </c>
      <c r="BQ25" s="68">
        <f t="shared" si="5"/>
        <v>0</v>
      </c>
      <c r="BR25" s="68">
        <f t="shared" si="5"/>
        <v>0</v>
      </c>
      <c r="BS25" s="68">
        <f t="shared" si="5"/>
        <v>0</v>
      </c>
      <c r="BT25" s="68">
        <f t="shared" si="5"/>
        <v>0</v>
      </c>
      <c r="BU25" s="68">
        <f t="shared" si="5"/>
        <v>0</v>
      </c>
      <c r="BV25" s="68">
        <f t="shared" si="5"/>
        <v>0</v>
      </c>
      <c r="BW25" s="68">
        <f t="shared" si="5"/>
        <v>0</v>
      </c>
      <c r="BX25" s="68">
        <f t="shared" si="5"/>
        <v>0</v>
      </c>
      <c r="BY25" s="68">
        <f t="shared" si="5"/>
        <v>0</v>
      </c>
      <c r="BZ25" s="68">
        <f t="shared" si="5"/>
        <v>0</v>
      </c>
      <c r="CA25" s="68">
        <f t="shared" si="5"/>
        <v>0</v>
      </c>
      <c r="CB25" s="68">
        <f t="shared" si="5"/>
        <v>0</v>
      </c>
      <c r="CC25" s="68">
        <f t="shared" si="5"/>
        <v>0</v>
      </c>
      <c r="CD25" s="68">
        <f t="shared" si="5"/>
        <v>0</v>
      </c>
      <c r="CE25" s="87">
        <f t="shared" si="5"/>
        <v>248.64766737074265</v>
      </c>
    </row>
    <row r="26" spans="1:83" ht="3.75" customHeight="1">
      <c r="A26" s="14"/>
      <c r="B26" s="24"/>
      <c r="C26" s="103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5"/>
    </row>
    <row r="27" spans="1:83" ht="12.75">
      <c r="A27" s="14" t="s">
        <v>1</v>
      </c>
      <c r="B27" s="20" t="s">
        <v>7</v>
      </c>
      <c r="C27" s="103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5"/>
    </row>
    <row r="28" spans="1:83" s="5" customFormat="1" ht="12.75">
      <c r="A28" s="14" t="s">
        <v>79</v>
      </c>
      <c r="B28" s="21" t="s">
        <v>2</v>
      </c>
      <c r="C28" s="116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8"/>
    </row>
    <row r="29" spans="1:83" s="58" customFormat="1" ht="12.75">
      <c r="A29" s="33"/>
      <c r="B29" s="63" t="s">
        <v>114</v>
      </c>
      <c r="C29" s="55">
        <v>0</v>
      </c>
      <c r="D29" s="56">
        <v>0.26402677877409997</v>
      </c>
      <c r="E29" s="56">
        <v>0</v>
      </c>
      <c r="F29" s="56">
        <v>0</v>
      </c>
      <c r="G29" s="57">
        <v>0</v>
      </c>
      <c r="H29" s="55">
        <v>7.370733759158499</v>
      </c>
      <c r="I29" s="56">
        <v>0</v>
      </c>
      <c r="J29" s="56"/>
      <c r="K29" s="56"/>
      <c r="L29" s="57">
        <v>1.1537214057413</v>
      </c>
      <c r="M29" s="55">
        <v>0</v>
      </c>
      <c r="N29" s="56">
        <v>0</v>
      </c>
      <c r="O29" s="56">
        <v>0</v>
      </c>
      <c r="P29" s="56">
        <v>0</v>
      </c>
      <c r="Q29" s="57">
        <v>0</v>
      </c>
      <c r="R29" s="55">
        <v>2.6808370480940997</v>
      </c>
      <c r="S29" s="56">
        <v>0</v>
      </c>
      <c r="T29" s="56"/>
      <c r="U29" s="56"/>
      <c r="V29" s="57">
        <v>0.1608125163224</v>
      </c>
      <c r="W29" s="55">
        <v>0</v>
      </c>
      <c r="X29" s="56">
        <v>0.0202534258064</v>
      </c>
      <c r="Y29" s="56"/>
      <c r="Z29" s="56"/>
      <c r="AA29" s="57">
        <v>0</v>
      </c>
      <c r="AB29" s="55">
        <v>7.6720186102884</v>
      </c>
      <c r="AC29" s="56">
        <v>0.1350228387096</v>
      </c>
      <c r="AD29" s="56"/>
      <c r="AE29" s="56"/>
      <c r="AF29" s="57">
        <v>0.6605404613221</v>
      </c>
      <c r="AG29" s="55">
        <v>0</v>
      </c>
      <c r="AH29" s="56">
        <v>0</v>
      </c>
      <c r="AI29" s="56">
        <v>0</v>
      </c>
      <c r="AJ29" s="56">
        <v>0</v>
      </c>
      <c r="AK29" s="57">
        <v>0</v>
      </c>
      <c r="AL29" s="55">
        <v>8.0057361076749</v>
      </c>
      <c r="AM29" s="56">
        <v>0.0068861647740999996</v>
      </c>
      <c r="AN29" s="56"/>
      <c r="AO29" s="56"/>
      <c r="AP29" s="57">
        <v>0.7644246550639</v>
      </c>
      <c r="AQ29" s="55">
        <v>0</v>
      </c>
      <c r="AR29" s="56">
        <v>0</v>
      </c>
      <c r="AS29" s="56">
        <v>0</v>
      </c>
      <c r="AT29" s="56">
        <v>0</v>
      </c>
      <c r="AU29" s="57">
        <v>0</v>
      </c>
      <c r="AV29" s="55">
        <v>93.58088094720023</v>
      </c>
      <c r="AW29" s="56">
        <v>0.9890018369668</v>
      </c>
      <c r="AX29" s="56"/>
      <c r="AY29" s="56"/>
      <c r="AZ29" s="57">
        <v>32.9377360639939</v>
      </c>
      <c r="BA29" s="55">
        <v>0</v>
      </c>
      <c r="BB29" s="56">
        <v>0</v>
      </c>
      <c r="BC29" s="56">
        <v>0</v>
      </c>
      <c r="BD29" s="56">
        <v>0</v>
      </c>
      <c r="BE29" s="57">
        <v>0</v>
      </c>
      <c r="BF29" s="55">
        <v>44.598906737899995</v>
      </c>
      <c r="BG29" s="56">
        <v>0.27481819125789997</v>
      </c>
      <c r="BH29" s="56">
        <v>0</v>
      </c>
      <c r="BI29" s="56"/>
      <c r="BJ29" s="57">
        <v>2.6162448224176003</v>
      </c>
      <c r="BK29" s="55">
        <v>0</v>
      </c>
      <c r="BL29" s="56">
        <v>0</v>
      </c>
      <c r="BM29" s="56">
        <v>0</v>
      </c>
      <c r="BN29" s="56">
        <v>0</v>
      </c>
      <c r="BO29" s="57">
        <v>0</v>
      </c>
      <c r="BP29" s="55">
        <v>0.0012869486129</v>
      </c>
      <c r="BQ29" s="56">
        <v>0</v>
      </c>
      <c r="BR29" s="56">
        <v>0</v>
      </c>
      <c r="BS29" s="56">
        <v>0</v>
      </c>
      <c r="BT29" s="57">
        <v>0</v>
      </c>
      <c r="BU29" s="55">
        <v>0</v>
      </c>
      <c r="BV29" s="56">
        <v>0</v>
      </c>
      <c r="BW29" s="56">
        <v>0</v>
      </c>
      <c r="BX29" s="56">
        <v>0</v>
      </c>
      <c r="BY29" s="57">
        <v>0</v>
      </c>
      <c r="BZ29" s="55">
        <v>0</v>
      </c>
      <c r="CA29" s="56">
        <v>0</v>
      </c>
      <c r="CB29" s="56">
        <v>0</v>
      </c>
      <c r="CC29" s="56">
        <v>0</v>
      </c>
      <c r="CD29" s="57">
        <v>0</v>
      </c>
      <c r="CE29" s="84">
        <f>SUM(C29:CD29)</f>
        <v>203.89388932007913</v>
      </c>
    </row>
    <row r="30" spans="1:83" s="62" customFormat="1" ht="12.75">
      <c r="A30" s="59"/>
      <c r="B30" s="60" t="s">
        <v>88</v>
      </c>
      <c r="C30" s="61">
        <f>C29</f>
        <v>0</v>
      </c>
      <c r="D30" s="61">
        <f aca="true" t="shared" si="6" ref="D30:BO30">D29</f>
        <v>0.26402677877409997</v>
      </c>
      <c r="E30" s="61">
        <f t="shared" si="6"/>
        <v>0</v>
      </c>
      <c r="F30" s="61">
        <f t="shared" si="6"/>
        <v>0</v>
      </c>
      <c r="G30" s="61">
        <f t="shared" si="6"/>
        <v>0</v>
      </c>
      <c r="H30" s="61">
        <f t="shared" si="6"/>
        <v>7.370733759158499</v>
      </c>
      <c r="I30" s="61">
        <f t="shared" si="6"/>
        <v>0</v>
      </c>
      <c r="J30" s="61">
        <f t="shared" si="6"/>
        <v>0</v>
      </c>
      <c r="K30" s="61">
        <f t="shared" si="6"/>
        <v>0</v>
      </c>
      <c r="L30" s="61">
        <f t="shared" si="6"/>
        <v>1.1537214057413</v>
      </c>
      <c r="M30" s="61">
        <f t="shared" si="6"/>
        <v>0</v>
      </c>
      <c r="N30" s="61">
        <f t="shared" si="6"/>
        <v>0</v>
      </c>
      <c r="O30" s="61">
        <f t="shared" si="6"/>
        <v>0</v>
      </c>
      <c r="P30" s="61">
        <f t="shared" si="6"/>
        <v>0</v>
      </c>
      <c r="Q30" s="61">
        <f t="shared" si="6"/>
        <v>0</v>
      </c>
      <c r="R30" s="61">
        <f t="shared" si="6"/>
        <v>2.6808370480940997</v>
      </c>
      <c r="S30" s="61">
        <f t="shared" si="6"/>
        <v>0</v>
      </c>
      <c r="T30" s="61">
        <f t="shared" si="6"/>
        <v>0</v>
      </c>
      <c r="U30" s="61">
        <f t="shared" si="6"/>
        <v>0</v>
      </c>
      <c r="V30" s="61">
        <f t="shared" si="6"/>
        <v>0.1608125163224</v>
      </c>
      <c r="W30" s="61">
        <f t="shared" si="6"/>
        <v>0</v>
      </c>
      <c r="X30" s="61">
        <f t="shared" si="6"/>
        <v>0.0202534258064</v>
      </c>
      <c r="Y30" s="61">
        <f t="shared" si="6"/>
        <v>0</v>
      </c>
      <c r="Z30" s="61">
        <f t="shared" si="6"/>
        <v>0</v>
      </c>
      <c r="AA30" s="61">
        <f t="shared" si="6"/>
        <v>0</v>
      </c>
      <c r="AB30" s="61">
        <f t="shared" si="6"/>
        <v>7.6720186102884</v>
      </c>
      <c r="AC30" s="61">
        <f t="shared" si="6"/>
        <v>0.1350228387096</v>
      </c>
      <c r="AD30" s="61">
        <f t="shared" si="6"/>
        <v>0</v>
      </c>
      <c r="AE30" s="61">
        <f t="shared" si="6"/>
        <v>0</v>
      </c>
      <c r="AF30" s="61">
        <f t="shared" si="6"/>
        <v>0.6605404613221</v>
      </c>
      <c r="AG30" s="61">
        <f t="shared" si="6"/>
        <v>0</v>
      </c>
      <c r="AH30" s="61">
        <f t="shared" si="6"/>
        <v>0</v>
      </c>
      <c r="AI30" s="61">
        <f t="shared" si="6"/>
        <v>0</v>
      </c>
      <c r="AJ30" s="61">
        <f t="shared" si="6"/>
        <v>0</v>
      </c>
      <c r="AK30" s="61">
        <f t="shared" si="6"/>
        <v>0</v>
      </c>
      <c r="AL30" s="61">
        <f t="shared" si="6"/>
        <v>8.0057361076749</v>
      </c>
      <c r="AM30" s="61">
        <f t="shared" si="6"/>
        <v>0.0068861647740999996</v>
      </c>
      <c r="AN30" s="61">
        <f t="shared" si="6"/>
        <v>0</v>
      </c>
      <c r="AO30" s="61">
        <f t="shared" si="6"/>
        <v>0</v>
      </c>
      <c r="AP30" s="61">
        <f t="shared" si="6"/>
        <v>0.7644246550639</v>
      </c>
      <c r="AQ30" s="61">
        <f t="shared" si="6"/>
        <v>0</v>
      </c>
      <c r="AR30" s="61">
        <f t="shared" si="6"/>
        <v>0</v>
      </c>
      <c r="AS30" s="61">
        <f t="shared" si="6"/>
        <v>0</v>
      </c>
      <c r="AT30" s="61">
        <f t="shared" si="6"/>
        <v>0</v>
      </c>
      <c r="AU30" s="61">
        <f t="shared" si="6"/>
        <v>0</v>
      </c>
      <c r="AV30" s="61">
        <f t="shared" si="6"/>
        <v>93.58088094720023</v>
      </c>
      <c r="AW30" s="61">
        <f t="shared" si="6"/>
        <v>0.9890018369668</v>
      </c>
      <c r="AX30" s="61">
        <f t="shared" si="6"/>
        <v>0</v>
      </c>
      <c r="AY30" s="61">
        <f t="shared" si="6"/>
        <v>0</v>
      </c>
      <c r="AZ30" s="61">
        <f t="shared" si="6"/>
        <v>32.9377360639939</v>
      </c>
      <c r="BA30" s="61">
        <f t="shared" si="6"/>
        <v>0</v>
      </c>
      <c r="BB30" s="61">
        <f t="shared" si="6"/>
        <v>0</v>
      </c>
      <c r="BC30" s="61">
        <f t="shared" si="6"/>
        <v>0</v>
      </c>
      <c r="BD30" s="61">
        <f t="shared" si="6"/>
        <v>0</v>
      </c>
      <c r="BE30" s="61">
        <f t="shared" si="6"/>
        <v>0</v>
      </c>
      <c r="BF30" s="61">
        <f t="shared" si="6"/>
        <v>44.598906737899995</v>
      </c>
      <c r="BG30" s="61">
        <f t="shared" si="6"/>
        <v>0.27481819125789997</v>
      </c>
      <c r="BH30" s="61">
        <f t="shared" si="6"/>
        <v>0</v>
      </c>
      <c r="BI30" s="61">
        <f t="shared" si="6"/>
        <v>0</v>
      </c>
      <c r="BJ30" s="61">
        <f t="shared" si="6"/>
        <v>2.6162448224176003</v>
      </c>
      <c r="BK30" s="61">
        <f t="shared" si="6"/>
        <v>0</v>
      </c>
      <c r="BL30" s="61">
        <f t="shared" si="6"/>
        <v>0</v>
      </c>
      <c r="BM30" s="61">
        <f t="shared" si="6"/>
        <v>0</v>
      </c>
      <c r="BN30" s="61">
        <f t="shared" si="6"/>
        <v>0</v>
      </c>
      <c r="BO30" s="61">
        <f t="shared" si="6"/>
        <v>0</v>
      </c>
      <c r="BP30" s="61">
        <f aca="true" t="shared" si="7" ref="BP30:CE30">BP29</f>
        <v>0.0012869486129</v>
      </c>
      <c r="BQ30" s="61">
        <f t="shared" si="7"/>
        <v>0</v>
      </c>
      <c r="BR30" s="61">
        <f t="shared" si="7"/>
        <v>0</v>
      </c>
      <c r="BS30" s="61">
        <f t="shared" si="7"/>
        <v>0</v>
      </c>
      <c r="BT30" s="61">
        <f t="shared" si="7"/>
        <v>0</v>
      </c>
      <c r="BU30" s="61">
        <f t="shared" si="7"/>
        <v>0</v>
      </c>
      <c r="BV30" s="61">
        <f t="shared" si="7"/>
        <v>0</v>
      </c>
      <c r="BW30" s="61">
        <f t="shared" si="7"/>
        <v>0</v>
      </c>
      <c r="BX30" s="61">
        <f t="shared" si="7"/>
        <v>0</v>
      </c>
      <c r="BY30" s="61">
        <f t="shared" si="7"/>
        <v>0</v>
      </c>
      <c r="BZ30" s="61">
        <f t="shared" si="7"/>
        <v>0</v>
      </c>
      <c r="CA30" s="61">
        <f t="shared" si="7"/>
        <v>0</v>
      </c>
      <c r="CB30" s="61">
        <f t="shared" si="7"/>
        <v>0</v>
      </c>
      <c r="CC30" s="61">
        <f t="shared" si="7"/>
        <v>0</v>
      </c>
      <c r="CD30" s="61">
        <f t="shared" si="7"/>
        <v>0</v>
      </c>
      <c r="CE30" s="88">
        <f t="shared" si="7"/>
        <v>203.89388932007913</v>
      </c>
    </row>
    <row r="31" spans="1:83" ht="12.75">
      <c r="A31" s="14" t="s">
        <v>80</v>
      </c>
      <c r="B31" s="21" t="s">
        <v>17</v>
      </c>
      <c r="C31" s="103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5"/>
    </row>
    <row r="32" spans="1:84" s="35" customFormat="1" ht="12.75">
      <c r="A32" s="33"/>
      <c r="B32" s="34" t="s">
        <v>108</v>
      </c>
      <c r="C32" s="66"/>
      <c r="D32" s="66">
        <v>1.0786481710645</v>
      </c>
      <c r="E32" s="66"/>
      <c r="F32" s="66"/>
      <c r="G32" s="66"/>
      <c r="H32" s="66">
        <v>7.0430813911268</v>
      </c>
      <c r="I32" s="66">
        <v>15.085967093064</v>
      </c>
      <c r="J32" s="66"/>
      <c r="K32" s="66"/>
      <c r="L32" s="66">
        <v>9.7415713813539</v>
      </c>
      <c r="M32" s="66"/>
      <c r="N32" s="66"/>
      <c r="O32" s="66"/>
      <c r="P32" s="66"/>
      <c r="Q32" s="66"/>
      <c r="R32" s="66">
        <v>1.7209944071272</v>
      </c>
      <c r="S32" s="66">
        <v>0.26209670461289997</v>
      </c>
      <c r="T32" s="66"/>
      <c r="U32" s="66"/>
      <c r="V32" s="66">
        <v>1.0438886416447999</v>
      </c>
      <c r="W32" s="66">
        <v>0</v>
      </c>
      <c r="X32" s="66">
        <v>0.3224571931289</v>
      </c>
      <c r="Y32" s="66"/>
      <c r="Z32" s="66"/>
      <c r="AA32" s="66">
        <v>0</v>
      </c>
      <c r="AB32" s="66">
        <v>29.1842132055461</v>
      </c>
      <c r="AC32" s="66">
        <v>6.1821081075155</v>
      </c>
      <c r="AD32" s="66"/>
      <c r="AE32" s="66"/>
      <c r="AF32" s="66">
        <v>18.7178202163396</v>
      </c>
      <c r="AG32" s="66"/>
      <c r="AH32" s="66"/>
      <c r="AI32" s="66"/>
      <c r="AJ32" s="66"/>
      <c r="AK32" s="66"/>
      <c r="AL32" s="66">
        <v>18.553008716319397</v>
      </c>
      <c r="AM32" s="66">
        <v>0.3127030162255</v>
      </c>
      <c r="AN32" s="66"/>
      <c r="AO32" s="66"/>
      <c r="AP32" s="66">
        <v>2.004776939806</v>
      </c>
      <c r="AQ32" s="66"/>
      <c r="AR32" s="66">
        <v>0</v>
      </c>
      <c r="AS32" s="66"/>
      <c r="AT32" s="66"/>
      <c r="AU32" s="66"/>
      <c r="AV32" s="66">
        <v>108.41383645384809</v>
      </c>
      <c r="AW32" s="66">
        <v>27.52336118049977</v>
      </c>
      <c r="AX32" s="66"/>
      <c r="AY32" s="66"/>
      <c r="AZ32" s="66">
        <v>82.44547977951297</v>
      </c>
      <c r="BA32" s="66"/>
      <c r="BB32" s="66"/>
      <c r="BC32" s="66"/>
      <c r="BD32" s="66"/>
      <c r="BE32" s="66"/>
      <c r="BF32" s="66">
        <v>38.3769534790692</v>
      </c>
      <c r="BG32" s="66">
        <v>2.3463882157087</v>
      </c>
      <c r="BH32" s="66">
        <v>0</v>
      </c>
      <c r="BI32" s="66"/>
      <c r="BJ32" s="66">
        <v>6.321656826578501</v>
      </c>
      <c r="BK32" s="66"/>
      <c r="BL32" s="66"/>
      <c r="BM32" s="66"/>
      <c r="BN32" s="66"/>
      <c r="BO32" s="66"/>
      <c r="BP32" s="66">
        <v>0.0022973161935</v>
      </c>
      <c r="BQ32" s="66"/>
      <c r="BR32" s="66"/>
      <c r="BS32" s="66"/>
      <c r="BT32" s="66"/>
      <c r="BU32" s="66"/>
      <c r="BV32" s="66">
        <v>0</v>
      </c>
      <c r="BW32" s="66"/>
      <c r="BX32" s="66"/>
      <c r="BY32" s="66">
        <v>0</v>
      </c>
      <c r="BZ32" s="66">
        <v>0</v>
      </c>
      <c r="CA32" s="66"/>
      <c r="CB32" s="66"/>
      <c r="CC32" s="66"/>
      <c r="CD32" s="66"/>
      <c r="CE32" s="84">
        <f>SUM(C32:CD32)</f>
        <v>376.68330843628576</v>
      </c>
      <c r="CF32" s="48"/>
    </row>
    <row r="33" spans="1:83" s="35" customFormat="1" ht="12.75">
      <c r="A33" s="33"/>
      <c r="B33" s="34" t="s">
        <v>109</v>
      </c>
      <c r="C33" s="66"/>
      <c r="D33" s="66">
        <v>243.15186299574182</v>
      </c>
      <c r="E33" s="66"/>
      <c r="F33" s="66"/>
      <c r="G33" s="66"/>
      <c r="H33" s="66">
        <v>26.2324911474808</v>
      </c>
      <c r="I33" s="66">
        <v>37.135099923064004</v>
      </c>
      <c r="J33" s="66"/>
      <c r="K33" s="66"/>
      <c r="L33" s="66">
        <v>259.89940091399757</v>
      </c>
      <c r="M33" s="66"/>
      <c r="N33" s="66"/>
      <c r="O33" s="66"/>
      <c r="P33" s="66"/>
      <c r="Q33" s="66"/>
      <c r="R33" s="66">
        <v>6.706617920932099</v>
      </c>
      <c r="S33" s="66">
        <v>1.8753206710643</v>
      </c>
      <c r="T33" s="66"/>
      <c r="U33" s="66"/>
      <c r="V33" s="66">
        <v>1.6701569722898</v>
      </c>
      <c r="W33" s="66">
        <v>0</v>
      </c>
      <c r="X33" s="66">
        <v>0.09279694470960001</v>
      </c>
      <c r="Y33" s="66"/>
      <c r="Z33" s="66"/>
      <c r="AA33" s="66">
        <v>0.0004688572903</v>
      </c>
      <c r="AB33" s="66">
        <v>23.4613613109004</v>
      </c>
      <c r="AC33" s="66">
        <v>21.9561839831927</v>
      </c>
      <c r="AD33" s="66"/>
      <c r="AE33" s="66"/>
      <c r="AF33" s="66">
        <v>27.7890874260952</v>
      </c>
      <c r="AG33" s="66"/>
      <c r="AH33" s="66"/>
      <c r="AI33" s="66"/>
      <c r="AJ33" s="66"/>
      <c r="AK33" s="66"/>
      <c r="AL33" s="66">
        <v>17.0837880590935</v>
      </c>
      <c r="AM33" s="66">
        <v>0.5636632543545</v>
      </c>
      <c r="AN33" s="66"/>
      <c r="AO33" s="66"/>
      <c r="AP33" s="66">
        <v>3.9818487064509</v>
      </c>
      <c r="AQ33" s="66"/>
      <c r="AR33" s="66">
        <v>0.00037606980640000003</v>
      </c>
      <c r="AS33" s="66"/>
      <c r="AT33" s="66"/>
      <c r="AU33" s="66"/>
      <c r="AV33" s="66">
        <v>224.6795220248628</v>
      </c>
      <c r="AW33" s="66">
        <v>66.1544374300574</v>
      </c>
      <c r="AX33" s="66"/>
      <c r="AY33" s="66"/>
      <c r="AZ33" s="66">
        <v>264.0993331061043</v>
      </c>
      <c r="BA33" s="66"/>
      <c r="BB33" s="66"/>
      <c r="BC33" s="66"/>
      <c r="BD33" s="66"/>
      <c r="BE33" s="66"/>
      <c r="BF33" s="66">
        <v>69.06680425891143</v>
      </c>
      <c r="BG33" s="66">
        <v>4.8332001429662</v>
      </c>
      <c r="BH33" s="66">
        <v>0</v>
      </c>
      <c r="BI33" s="66"/>
      <c r="BJ33" s="66">
        <v>16.4454913506405</v>
      </c>
      <c r="BK33" s="66"/>
      <c r="BL33" s="66"/>
      <c r="BM33" s="66"/>
      <c r="BN33" s="66"/>
      <c r="BO33" s="66"/>
      <c r="BP33" s="66">
        <v>0.0024342053548</v>
      </c>
      <c r="BQ33" s="66"/>
      <c r="BR33" s="66"/>
      <c r="BS33" s="66"/>
      <c r="BT33" s="66"/>
      <c r="BU33" s="66"/>
      <c r="BV33" s="66">
        <v>0</v>
      </c>
      <c r="BW33" s="66"/>
      <c r="BX33" s="66"/>
      <c r="BY33" s="66">
        <v>0</v>
      </c>
      <c r="BZ33" s="66">
        <v>0.00012001203219999999</v>
      </c>
      <c r="CA33" s="66"/>
      <c r="CB33" s="66"/>
      <c r="CC33" s="66"/>
      <c r="CD33" s="66"/>
      <c r="CE33" s="84">
        <f>SUM(C33:CD33)</f>
        <v>1316.8818676873934</v>
      </c>
    </row>
    <row r="34" spans="1:83" s="35" customFormat="1" ht="12.75">
      <c r="A34" s="33"/>
      <c r="B34" s="34" t="s">
        <v>113</v>
      </c>
      <c r="C34" s="66"/>
      <c r="D34" s="66">
        <v>797.334083763838</v>
      </c>
      <c r="E34" s="66"/>
      <c r="F34" s="66"/>
      <c r="G34" s="66"/>
      <c r="H34" s="66">
        <v>56.76781652854471</v>
      </c>
      <c r="I34" s="66">
        <v>221.6444170143854</v>
      </c>
      <c r="J34" s="66"/>
      <c r="K34" s="66"/>
      <c r="L34" s="66">
        <v>814.899256609804</v>
      </c>
      <c r="M34" s="66"/>
      <c r="N34" s="66"/>
      <c r="O34" s="66"/>
      <c r="P34" s="66"/>
      <c r="Q34" s="66"/>
      <c r="R34" s="66">
        <v>13.181849604448402</v>
      </c>
      <c r="S34" s="66">
        <v>3.5370810989029</v>
      </c>
      <c r="T34" s="66"/>
      <c r="U34" s="66"/>
      <c r="V34" s="66">
        <v>28.198311356160197</v>
      </c>
      <c r="W34" s="66">
        <v>0</v>
      </c>
      <c r="X34" s="66">
        <v>0.3385965764516</v>
      </c>
      <c r="Y34" s="66"/>
      <c r="Z34" s="66"/>
      <c r="AA34" s="66">
        <v>0.0016732028063999999</v>
      </c>
      <c r="AB34" s="66">
        <v>57.7447786480931</v>
      </c>
      <c r="AC34" s="66">
        <v>72.8962033589015</v>
      </c>
      <c r="AD34" s="66"/>
      <c r="AE34" s="66"/>
      <c r="AF34" s="66">
        <v>166.33056709451358</v>
      </c>
      <c r="AG34" s="66"/>
      <c r="AH34" s="66"/>
      <c r="AI34" s="66"/>
      <c r="AJ34" s="66"/>
      <c r="AK34" s="66"/>
      <c r="AL34" s="66">
        <v>28.802840273125206</v>
      </c>
      <c r="AM34" s="66">
        <v>4.6384764446124995</v>
      </c>
      <c r="AN34" s="66"/>
      <c r="AO34" s="66"/>
      <c r="AP34" s="66">
        <v>13.7087117032568</v>
      </c>
      <c r="AQ34" s="66"/>
      <c r="AR34" s="66">
        <v>0.0076132031935000006</v>
      </c>
      <c r="AS34" s="66"/>
      <c r="AT34" s="66"/>
      <c r="AU34" s="66"/>
      <c r="AV34" s="66">
        <v>626.5341413280158</v>
      </c>
      <c r="AW34" s="66">
        <v>323.4157516002384</v>
      </c>
      <c r="AX34" s="66"/>
      <c r="AY34" s="66"/>
      <c r="AZ34" s="66">
        <v>1114.6942766912664</v>
      </c>
      <c r="BA34" s="66"/>
      <c r="BB34" s="66"/>
      <c r="BC34" s="66"/>
      <c r="BD34" s="66"/>
      <c r="BE34" s="66"/>
      <c r="BF34" s="66">
        <v>176.54775986568458</v>
      </c>
      <c r="BG34" s="66">
        <v>28.459514079706302</v>
      </c>
      <c r="BH34" s="66">
        <v>0</v>
      </c>
      <c r="BI34" s="66"/>
      <c r="BJ34" s="66">
        <v>71.3727172277318</v>
      </c>
      <c r="BK34" s="66"/>
      <c r="BL34" s="66"/>
      <c r="BM34" s="66"/>
      <c r="BN34" s="66"/>
      <c r="BO34" s="66"/>
      <c r="BP34" s="66">
        <v>0.0262367491287</v>
      </c>
      <c r="BQ34" s="66"/>
      <c r="BR34" s="66"/>
      <c r="BS34" s="66"/>
      <c r="BT34" s="66">
        <v>0</v>
      </c>
      <c r="BU34" s="66"/>
      <c r="BV34" s="66">
        <v>0</v>
      </c>
      <c r="BW34" s="66"/>
      <c r="BX34" s="66"/>
      <c r="BY34" s="66">
        <v>0</v>
      </c>
      <c r="BZ34" s="66">
        <v>0.0019854311933</v>
      </c>
      <c r="CA34" s="66"/>
      <c r="CB34" s="66"/>
      <c r="CC34" s="66"/>
      <c r="CD34" s="66"/>
      <c r="CE34" s="84">
        <f>SUM(C34:CD34)</f>
        <v>4621.0846594540035</v>
      </c>
    </row>
    <row r="35" spans="1:83" s="35" customFormat="1" ht="12.75">
      <c r="A35" s="33"/>
      <c r="B35" s="34" t="s">
        <v>117</v>
      </c>
      <c r="C35" s="66"/>
      <c r="D35" s="66">
        <v>0</v>
      </c>
      <c r="E35" s="66"/>
      <c r="F35" s="66"/>
      <c r="G35" s="66"/>
      <c r="H35" s="66">
        <v>2.7215335143849</v>
      </c>
      <c r="I35" s="66">
        <v>15.997471115225602</v>
      </c>
      <c r="J35" s="66"/>
      <c r="K35" s="66"/>
      <c r="L35" s="66">
        <v>4.1757008267415</v>
      </c>
      <c r="M35" s="66"/>
      <c r="N35" s="66"/>
      <c r="O35" s="66"/>
      <c r="P35" s="66"/>
      <c r="Q35" s="66"/>
      <c r="R35" s="66">
        <v>0.9421279610622</v>
      </c>
      <c r="S35" s="66">
        <v>0</v>
      </c>
      <c r="T35" s="66"/>
      <c r="U35" s="66"/>
      <c r="V35" s="66">
        <v>0.18120494299989998</v>
      </c>
      <c r="W35" s="66">
        <v>0</v>
      </c>
      <c r="X35" s="66">
        <v>0.027305281935399998</v>
      </c>
      <c r="Y35" s="66"/>
      <c r="Z35" s="66"/>
      <c r="AA35" s="66">
        <v>0</v>
      </c>
      <c r="AB35" s="66">
        <v>19.666114982674898</v>
      </c>
      <c r="AC35" s="66">
        <v>1.8923340468704</v>
      </c>
      <c r="AD35" s="66"/>
      <c r="AE35" s="66"/>
      <c r="AF35" s="66">
        <v>20.671568040418002</v>
      </c>
      <c r="AG35" s="66"/>
      <c r="AH35" s="66"/>
      <c r="AI35" s="66"/>
      <c r="AJ35" s="66"/>
      <c r="AK35" s="66"/>
      <c r="AL35" s="66">
        <v>23.8110875170294</v>
      </c>
      <c r="AM35" s="66">
        <v>0.18560229822559998</v>
      </c>
      <c r="AN35" s="66"/>
      <c r="AO35" s="66"/>
      <c r="AP35" s="66">
        <v>9.334263596644298</v>
      </c>
      <c r="AQ35" s="66"/>
      <c r="AR35" s="66">
        <v>0</v>
      </c>
      <c r="AS35" s="66"/>
      <c r="AT35" s="66"/>
      <c r="AU35" s="66"/>
      <c r="AV35" s="66">
        <v>68.66084540909269</v>
      </c>
      <c r="AW35" s="66">
        <v>14.149745435030496</v>
      </c>
      <c r="AX35" s="66"/>
      <c r="AY35" s="66"/>
      <c r="AZ35" s="66">
        <v>107.28910970514919</v>
      </c>
      <c r="BA35" s="66"/>
      <c r="BB35" s="66"/>
      <c r="BC35" s="66"/>
      <c r="BD35" s="66"/>
      <c r="BE35" s="66"/>
      <c r="BF35" s="66">
        <v>52.937937376044204</v>
      </c>
      <c r="BG35" s="66">
        <v>0.9957653819350001</v>
      </c>
      <c r="BH35" s="66"/>
      <c r="BI35" s="66"/>
      <c r="BJ35" s="66">
        <v>20.7966329017712</v>
      </c>
      <c r="BK35" s="66"/>
      <c r="BL35" s="66"/>
      <c r="BM35" s="66"/>
      <c r="BN35" s="66"/>
      <c r="BO35" s="66"/>
      <c r="BP35" s="66">
        <v>0</v>
      </c>
      <c r="BQ35" s="66"/>
      <c r="BR35" s="66"/>
      <c r="BS35" s="66"/>
      <c r="BT35" s="66"/>
      <c r="BU35" s="66"/>
      <c r="BV35" s="66"/>
      <c r="BW35" s="66"/>
      <c r="BX35" s="66"/>
      <c r="BY35" s="66"/>
      <c r="BZ35" s="66">
        <v>0</v>
      </c>
      <c r="CA35" s="66"/>
      <c r="CB35" s="66"/>
      <c r="CC35" s="66"/>
      <c r="CD35" s="66"/>
      <c r="CE35" s="84">
        <f>SUM(C35:CD35)</f>
        <v>364.4363503332348</v>
      </c>
    </row>
    <row r="36" spans="1:83" s="40" customFormat="1" ht="12.75">
      <c r="A36" s="38"/>
      <c r="B36" s="39" t="s">
        <v>89</v>
      </c>
      <c r="C36" s="67">
        <f>C32+C33+C34+C35</f>
        <v>0</v>
      </c>
      <c r="D36" s="69">
        <f aca="true" t="shared" si="8" ref="D36:BO36">D32+D33+D34+D35</f>
        <v>1041.5645949306443</v>
      </c>
      <c r="E36" s="69">
        <f t="shared" si="8"/>
        <v>0</v>
      </c>
      <c r="F36" s="69">
        <f t="shared" si="8"/>
        <v>0</v>
      </c>
      <c r="G36" s="69">
        <f t="shared" si="8"/>
        <v>0</v>
      </c>
      <c r="H36" s="69">
        <f t="shared" si="8"/>
        <v>92.7649225815372</v>
      </c>
      <c r="I36" s="69">
        <f t="shared" si="8"/>
        <v>289.862955145739</v>
      </c>
      <c r="J36" s="69">
        <f t="shared" si="8"/>
        <v>0</v>
      </c>
      <c r="K36" s="69">
        <f t="shared" si="8"/>
        <v>0</v>
      </c>
      <c r="L36" s="69">
        <f t="shared" si="8"/>
        <v>1088.715929731897</v>
      </c>
      <c r="M36" s="69">
        <f t="shared" si="8"/>
        <v>0</v>
      </c>
      <c r="N36" s="69">
        <f t="shared" si="8"/>
        <v>0</v>
      </c>
      <c r="O36" s="69">
        <f t="shared" si="8"/>
        <v>0</v>
      </c>
      <c r="P36" s="69">
        <f t="shared" si="8"/>
        <v>0</v>
      </c>
      <c r="Q36" s="69">
        <f t="shared" si="8"/>
        <v>0</v>
      </c>
      <c r="R36" s="69">
        <f t="shared" si="8"/>
        <v>22.5515898935699</v>
      </c>
      <c r="S36" s="69">
        <f t="shared" si="8"/>
        <v>5.6744984745800995</v>
      </c>
      <c r="T36" s="69">
        <f t="shared" si="8"/>
        <v>0</v>
      </c>
      <c r="U36" s="69">
        <f t="shared" si="8"/>
        <v>0</v>
      </c>
      <c r="V36" s="69">
        <f t="shared" si="8"/>
        <v>31.0935619130947</v>
      </c>
      <c r="W36" s="69">
        <f t="shared" si="8"/>
        <v>0</v>
      </c>
      <c r="X36" s="69">
        <f t="shared" si="8"/>
        <v>0.7811559962255</v>
      </c>
      <c r="Y36" s="69">
        <f t="shared" si="8"/>
        <v>0</v>
      </c>
      <c r="Z36" s="69">
        <f t="shared" si="8"/>
        <v>0</v>
      </c>
      <c r="AA36" s="69">
        <f t="shared" si="8"/>
        <v>0.0021420600967</v>
      </c>
      <c r="AB36" s="69">
        <f t="shared" si="8"/>
        <v>130.0564681472145</v>
      </c>
      <c r="AC36" s="69">
        <f t="shared" si="8"/>
        <v>102.92682949648011</v>
      </c>
      <c r="AD36" s="69">
        <f t="shared" si="8"/>
        <v>0</v>
      </c>
      <c r="AE36" s="69">
        <f t="shared" si="8"/>
        <v>0</v>
      </c>
      <c r="AF36" s="69">
        <f t="shared" si="8"/>
        <v>233.50904277736637</v>
      </c>
      <c r="AG36" s="69">
        <f t="shared" si="8"/>
        <v>0</v>
      </c>
      <c r="AH36" s="69">
        <f t="shared" si="8"/>
        <v>0</v>
      </c>
      <c r="AI36" s="69">
        <f t="shared" si="8"/>
        <v>0</v>
      </c>
      <c r="AJ36" s="69">
        <f t="shared" si="8"/>
        <v>0</v>
      </c>
      <c r="AK36" s="69">
        <f t="shared" si="8"/>
        <v>0</v>
      </c>
      <c r="AL36" s="69">
        <f t="shared" si="8"/>
        <v>88.25072456556751</v>
      </c>
      <c r="AM36" s="69">
        <f t="shared" si="8"/>
        <v>5.7004450134181</v>
      </c>
      <c r="AN36" s="69">
        <f t="shared" si="8"/>
        <v>0</v>
      </c>
      <c r="AO36" s="69">
        <f t="shared" si="8"/>
        <v>0</v>
      </c>
      <c r="AP36" s="69">
        <f t="shared" si="8"/>
        <v>29.029600946158</v>
      </c>
      <c r="AQ36" s="69">
        <f t="shared" si="8"/>
        <v>0</v>
      </c>
      <c r="AR36" s="69">
        <f t="shared" si="8"/>
        <v>0.0079892729999</v>
      </c>
      <c r="AS36" s="69">
        <f t="shared" si="8"/>
        <v>0</v>
      </c>
      <c r="AT36" s="69">
        <f t="shared" si="8"/>
        <v>0</v>
      </c>
      <c r="AU36" s="69">
        <f t="shared" si="8"/>
        <v>0</v>
      </c>
      <c r="AV36" s="69">
        <f t="shared" si="8"/>
        <v>1028.2883452158194</v>
      </c>
      <c r="AW36" s="69">
        <f t="shared" si="8"/>
        <v>431.24329564582604</v>
      </c>
      <c r="AX36" s="69">
        <f t="shared" si="8"/>
        <v>0</v>
      </c>
      <c r="AY36" s="69">
        <f t="shared" si="8"/>
        <v>0</v>
      </c>
      <c r="AZ36" s="69">
        <f t="shared" si="8"/>
        <v>1568.5281992820328</v>
      </c>
      <c r="BA36" s="69">
        <f t="shared" si="8"/>
        <v>0</v>
      </c>
      <c r="BB36" s="69">
        <f t="shared" si="8"/>
        <v>0</v>
      </c>
      <c r="BC36" s="69">
        <f t="shared" si="8"/>
        <v>0</v>
      </c>
      <c r="BD36" s="69">
        <f t="shared" si="8"/>
        <v>0</v>
      </c>
      <c r="BE36" s="69">
        <f t="shared" si="8"/>
        <v>0</v>
      </c>
      <c r="BF36" s="69">
        <f t="shared" si="8"/>
        <v>336.9294549797094</v>
      </c>
      <c r="BG36" s="69">
        <f t="shared" si="8"/>
        <v>36.6348678203162</v>
      </c>
      <c r="BH36" s="69">
        <f t="shared" si="8"/>
        <v>0</v>
      </c>
      <c r="BI36" s="69">
        <f t="shared" si="8"/>
        <v>0</v>
      </c>
      <c r="BJ36" s="69">
        <f t="shared" si="8"/>
        <v>114.936498306722</v>
      </c>
      <c r="BK36" s="69">
        <f t="shared" si="8"/>
        <v>0</v>
      </c>
      <c r="BL36" s="69">
        <f t="shared" si="8"/>
        <v>0</v>
      </c>
      <c r="BM36" s="69">
        <f t="shared" si="8"/>
        <v>0</v>
      </c>
      <c r="BN36" s="69">
        <f t="shared" si="8"/>
        <v>0</v>
      </c>
      <c r="BO36" s="69">
        <f t="shared" si="8"/>
        <v>0</v>
      </c>
      <c r="BP36" s="69">
        <f aca="true" t="shared" si="9" ref="BP36:CD36">BP32+BP33+BP34+BP35</f>
        <v>0.030968270676999997</v>
      </c>
      <c r="BQ36" s="69">
        <f t="shared" si="9"/>
        <v>0</v>
      </c>
      <c r="BR36" s="69">
        <f t="shared" si="9"/>
        <v>0</v>
      </c>
      <c r="BS36" s="69">
        <f t="shared" si="9"/>
        <v>0</v>
      </c>
      <c r="BT36" s="69">
        <f t="shared" si="9"/>
        <v>0</v>
      </c>
      <c r="BU36" s="69">
        <f t="shared" si="9"/>
        <v>0</v>
      </c>
      <c r="BV36" s="69">
        <f t="shared" si="9"/>
        <v>0</v>
      </c>
      <c r="BW36" s="69">
        <f t="shared" si="9"/>
        <v>0</v>
      </c>
      <c r="BX36" s="69">
        <f t="shared" si="9"/>
        <v>0</v>
      </c>
      <c r="BY36" s="69">
        <f t="shared" si="9"/>
        <v>0</v>
      </c>
      <c r="BZ36" s="69">
        <f t="shared" si="9"/>
        <v>0.0021054432255</v>
      </c>
      <c r="CA36" s="69">
        <f t="shared" si="9"/>
        <v>0</v>
      </c>
      <c r="CB36" s="69">
        <f t="shared" si="9"/>
        <v>0</v>
      </c>
      <c r="CC36" s="69">
        <f t="shared" si="9"/>
        <v>0</v>
      </c>
      <c r="CD36" s="69">
        <f t="shared" si="9"/>
        <v>0</v>
      </c>
      <c r="CE36" s="85">
        <f>SUM(C36:CD36)</f>
        <v>6679.086185910916</v>
      </c>
    </row>
    <row r="37" spans="1:83" s="37" customFormat="1" ht="12.75">
      <c r="A37" s="36"/>
      <c r="B37" s="41" t="s">
        <v>87</v>
      </c>
      <c r="C37" s="68">
        <f>+C36+C30</f>
        <v>0</v>
      </c>
      <c r="D37" s="68">
        <f aca="true" t="shared" si="10" ref="D37:BO37">+D36+D30</f>
        <v>1041.8286217094183</v>
      </c>
      <c r="E37" s="68">
        <f t="shared" si="10"/>
        <v>0</v>
      </c>
      <c r="F37" s="68">
        <f t="shared" si="10"/>
        <v>0</v>
      </c>
      <c r="G37" s="68">
        <f t="shared" si="10"/>
        <v>0</v>
      </c>
      <c r="H37" s="68">
        <f t="shared" si="10"/>
        <v>100.1356563406957</v>
      </c>
      <c r="I37" s="68">
        <f t="shared" si="10"/>
        <v>289.862955145739</v>
      </c>
      <c r="J37" s="68">
        <f t="shared" si="10"/>
        <v>0</v>
      </c>
      <c r="K37" s="68">
        <f t="shared" si="10"/>
        <v>0</v>
      </c>
      <c r="L37" s="68">
        <f t="shared" si="10"/>
        <v>1089.8696511376384</v>
      </c>
      <c r="M37" s="68">
        <f t="shared" si="10"/>
        <v>0</v>
      </c>
      <c r="N37" s="68">
        <f t="shared" si="10"/>
        <v>0</v>
      </c>
      <c r="O37" s="68">
        <f t="shared" si="10"/>
        <v>0</v>
      </c>
      <c r="P37" s="68">
        <f t="shared" si="10"/>
        <v>0</v>
      </c>
      <c r="Q37" s="68">
        <f t="shared" si="10"/>
        <v>0</v>
      </c>
      <c r="R37" s="68">
        <f t="shared" si="10"/>
        <v>25.232426941664002</v>
      </c>
      <c r="S37" s="68">
        <f t="shared" si="10"/>
        <v>5.6744984745800995</v>
      </c>
      <c r="T37" s="68">
        <f t="shared" si="10"/>
        <v>0</v>
      </c>
      <c r="U37" s="68">
        <f t="shared" si="10"/>
        <v>0</v>
      </c>
      <c r="V37" s="68">
        <f t="shared" si="10"/>
        <v>31.2543744294171</v>
      </c>
      <c r="W37" s="68">
        <f t="shared" si="10"/>
        <v>0</v>
      </c>
      <c r="X37" s="68">
        <f t="shared" si="10"/>
        <v>0.8014094220319</v>
      </c>
      <c r="Y37" s="68">
        <f t="shared" si="10"/>
        <v>0</v>
      </c>
      <c r="Z37" s="68">
        <f t="shared" si="10"/>
        <v>0</v>
      </c>
      <c r="AA37" s="68">
        <f t="shared" si="10"/>
        <v>0.0021420600967</v>
      </c>
      <c r="AB37" s="68">
        <f t="shared" si="10"/>
        <v>137.7284867575029</v>
      </c>
      <c r="AC37" s="68">
        <f t="shared" si="10"/>
        <v>103.06185233518971</v>
      </c>
      <c r="AD37" s="68">
        <f t="shared" si="10"/>
        <v>0</v>
      </c>
      <c r="AE37" s="68">
        <f t="shared" si="10"/>
        <v>0</v>
      </c>
      <c r="AF37" s="68">
        <f t="shared" si="10"/>
        <v>234.1695832386885</v>
      </c>
      <c r="AG37" s="68">
        <f t="shared" si="10"/>
        <v>0</v>
      </c>
      <c r="AH37" s="68">
        <f t="shared" si="10"/>
        <v>0</v>
      </c>
      <c r="AI37" s="68">
        <f t="shared" si="10"/>
        <v>0</v>
      </c>
      <c r="AJ37" s="68">
        <f t="shared" si="10"/>
        <v>0</v>
      </c>
      <c r="AK37" s="68">
        <f t="shared" si="10"/>
        <v>0</v>
      </c>
      <c r="AL37" s="68">
        <f t="shared" si="10"/>
        <v>96.25646067324242</v>
      </c>
      <c r="AM37" s="68">
        <f t="shared" si="10"/>
        <v>5.7073311781922</v>
      </c>
      <c r="AN37" s="68">
        <f t="shared" si="10"/>
        <v>0</v>
      </c>
      <c r="AO37" s="68">
        <f t="shared" si="10"/>
        <v>0</v>
      </c>
      <c r="AP37" s="68">
        <f t="shared" si="10"/>
        <v>29.794025601221897</v>
      </c>
      <c r="AQ37" s="68">
        <f t="shared" si="10"/>
        <v>0</v>
      </c>
      <c r="AR37" s="68">
        <f t="shared" si="10"/>
        <v>0.0079892729999</v>
      </c>
      <c r="AS37" s="68">
        <f t="shared" si="10"/>
        <v>0</v>
      </c>
      <c r="AT37" s="68">
        <f t="shared" si="10"/>
        <v>0</v>
      </c>
      <c r="AU37" s="68">
        <f t="shared" si="10"/>
        <v>0</v>
      </c>
      <c r="AV37" s="68">
        <f t="shared" si="10"/>
        <v>1121.8692261630197</v>
      </c>
      <c r="AW37" s="68">
        <f t="shared" si="10"/>
        <v>432.23229748279283</v>
      </c>
      <c r="AX37" s="68">
        <f t="shared" si="10"/>
        <v>0</v>
      </c>
      <c r="AY37" s="68">
        <f t="shared" si="10"/>
        <v>0</v>
      </c>
      <c r="AZ37" s="68">
        <f t="shared" si="10"/>
        <v>1601.4659353460268</v>
      </c>
      <c r="BA37" s="68">
        <f t="shared" si="10"/>
        <v>0</v>
      </c>
      <c r="BB37" s="68">
        <f t="shared" si="10"/>
        <v>0</v>
      </c>
      <c r="BC37" s="68">
        <f t="shared" si="10"/>
        <v>0</v>
      </c>
      <c r="BD37" s="68">
        <f t="shared" si="10"/>
        <v>0</v>
      </c>
      <c r="BE37" s="68">
        <f t="shared" si="10"/>
        <v>0</v>
      </c>
      <c r="BF37" s="68">
        <f t="shared" si="10"/>
        <v>381.5283617176094</v>
      </c>
      <c r="BG37" s="68">
        <f t="shared" si="10"/>
        <v>36.9096860115741</v>
      </c>
      <c r="BH37" s="68">
        <f t="shared" si="10"/>
        <v>0</v>
      </c>
      <c r="BI37" s="68">
        <f t="shared" si="10"/>
        <v>0</v>
      </c>
      <c r="BJ37" s="68">
        <f t="shared" si="10"/>
        <v>117.5527431291396</v>
      </c>
      <c r="BK37" s="68">
        <f t="shared" si="10"/>
        <v>0</v>
      </c>
      <c r="BL37" s="68">
        <f t="shared" si="10"/>
        <v>0</v>
      </c>
      <c r="BM37" s="68">
        <f t="shared" si="10"/>
        <v>0</v>
      </c>
      <c r="BN37" s="68">
        <f t="shared" si="10"/>
        <v>0</v>
      </c>
      <c r="BO37" s="68">
        <f t="shared" si="10"/>
        <v>0</v>
      </c>
      <c r="BP37" s="68">
        <f aca="true" t="shared" si="11" ref="BP37:CE37">+BP36+BP30</f>
        <v>0.032255219289899995</v>
      </c>
      <c r="BQ37" s="68">
        <f t="shared" si="11"/>
        <v>0</v>
      </c>
      <c r="BR37" s="68">
        <f t="shared" si="11"/>
        <v>0</v>
      </c>
      <c r="BS37" s="68">
        <f t="shared" si="11"/>
        <v>0</v>
      </c>
      <c r="BT37" s="68">
        <f t="shared" si="11"/>
        <v>0</v>
      </c>
      <c r="BU37" s="68">
        <f t="shared" si="11"/>
        <v>0</v>
      </c>
      <c r="BV37" s="68">
        <f t="shared" si="11"/>
        <v>0</v>
      </c>
      <c r="BW37" s="68">
        <f t="shared" si="11"/>
        <v>0</v>
      </c>
      <c r="BX37" s="68">
        <f t="shared" si="11"/>
        <v>0</v>
      </c>
      <c r="BY37" s="68">
        <f t="shared" si="11"/>
        <v>0</v>
      </c>
      <c r="BZ37" s="68">
        <f t="shared" si="11"/>
        <v>0.0021054432255</v>
      </c>
      <c r="CA37" s="68">
        <f t="shared" si="11"/>
        <v>0</v>
      </c>
      <c r="CB37" s="68">
        <f t="shared" si="11"/>
        <v>0</v>
      </c>
      <c r="CC37" s="68">
        <f t="shared" si="11"/>
        <v>0</v>
      </c>
      <c r="CD37" s="68">
        <f t="shared" si="11"/>
        <v>0</v>
      </c>
      <c r="CE37" s="87">
        <f t="shared" si="11"/>
        <v>6882.980075230996</v>
      </c>
    </row>
    <row r="38" spans="1:83" ht="3" customHeight="1">
      <c r="A38" s="14"/>
      <c r="B38" s="21"/>
      <c r="C38" s="103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5"/>
    </row>
    <row r="39" spans="1:83" ht="12.75">
      <c r="A39" s="14" t="s">
        <v>18</v>
      </c>
      <c r="B39" s="20" t="s">
        <v>8</v>
      </c>
      <c r="C39" s="103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5"/>
    </row>
    <row r="40" spans="1:83" ht="12.75">
      <c r="A40" s="14" t="s">
        <v>79</v>
      </c>
      <c r="B40" s="21" t="s">
        <v>19</v>
      </c>
      <c r="C40" s="103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5"/>
    </row>
    <row r="41" spans="1:83" ht="12.75">
      <c r="A41" s="14"/>
      <c r="B41" s="22" t="s">
        <v>40</v>
      </c>
      <c r="C41" s="64"/>
      <c r="D41" s="30"/>
      <c r="E41" s="30"/>
      <c r="F41" s="30"/>
      <c r="G41" s="65"/>
      <c r="H41" s="64"/>
      <c r="I41" s="30"/>
      <c r="J41" s="30"/>
      <c r="K41" s="30"/>
      <c r="L41" s="65"/>
      <c r="M41" s="64"/>
      <c r="N41" s="30"/>
      <c r="O41" s="30"/>
      <c r="P41" s="30"/>
      <c r="Q41" s="65"/>
      <c r="R41" s="64"/>
      <c r="S41" s="30"/>
      <c r="T41" s="30"/>
      <c r="U41" s="30"/>
      <c r="V41" s="65"/>
      <c r="W41" s="64"/>
      <c r="X41" s="30"/>
      <c r="Y41" s="30"/>
      <c r="Z41" s="30"/>
      <c r="AA41" s="65"/>
      <c r="AB41" s="64"/>
      <c r="AC41" s="30"/>
      <c r="AD41" s="30"/>
      <c r="AE41" s="30"/>
      <c r="AF41" s="65"/>
      <c r="AG41" s="64"/>
      <c r="AH41" s="30"/>
      <c r="AI41" s="30"/>
      <c r="AJ41" s="30"/>
      <c r="AK41" s="65"/>
      <c r="AL41" s="64"/>
      <c r="AM41" s="30"/>
      <c r="AN41" s="30"/>
      <c r="AO41" s="30"/>
      <c r="AP41" s="65"/>
      <c r="AQ41" s="64"/>
      <c r="AR41" s="30"/>
      <c r="AS41" s="30"/>
      <c r="AT41" s="30"/>
      <c r="AU41" s="65"/>
      <c r="AV41" s="64"/>
      <c r="AW41" s="30"/>
      <c r="AX41" s="30"/>
      <c r="AY41" s="30"/>
      <c r="AZ41" s="65"/>
      <c r="BA41" s="64"/>
      <c r="BB41" s="30"/>
      <c r="BC41" s="30"/>
      <c r="BD41" s="30"/>
      <c r="BE41" s="65"/>
      <c r="BF41" s="64"/>
      <c r="BG41" s="30"/>
      <c r="BH41" s="30"/>
      <c r="BI41" s="30"/>
      <c r="BJ41" s="65"/>
      <c r="BK41" s="64"/>
      <c r="BL41" s="30"/>
      <c r="BM41" s="30"/>
      <c r="BN41" s="30"/>
      <c r="BO41" s="65"/>
      <c r="BP41" s="64"/>
      <c r="BQ41" s="30"/>
      <c r="BR41" s="30"/>
      <c r="BS41" s="30"/>
      <c r="BT41" s="65"/>
      <c r="BU41" s="64"/>
      <c r="BV41" s="30"/>
      <c r="BW41" s="30"/>
      <c r="BX41" s="30"/>
      <c r="BY41" s="65"/>
      <c r="BZ41" s="64"/>
      <c r="CA41" s="30"/>
      <c r="CB41" s="30"/>
      <c r="CC41" s="30"/>
      <c r="CD41" s="65"/>
      <c r="CE41" s="83"/>
    </row>
    <row r="42" spans="1:83" ht="12.75">
      <c r="A42" s="14"/>
      <c r="B42" s="23" t="s">
        <v>86</v>
      </c>
      <c r="C42" s="64"/>
      <c r="D42" s="30"/>
      <c r="E42" s="30"/>
      <c r="F42" s="30"/>
      <c r="G42" s="65"/>
      <c r="H42" s="64"/>
      <c r="I42" s="30"/>
      <c r="J42" s="30"/>
      <c r="K42" s="30"/>
      <c r="L42" s="65"/>
      <c r="M42" s="64"/>
      <c r="N42" s="30"/>
      <c r="O42" s="30"/>
      <c r="P42" s="30"/>
      <c r="Q42" s="65"/>
      <c r="R42" s="64"/>
      <c r="S42" s="30"/>
      <c r="T42" s="30"/>
      <c r="U42" s="30"/>
      <c r="V42" s="65"/>
      <c r="W42" s="64"/>
      <c r="X42" s="30"/>
      <c r="Y42" s="30"/>
      <c r="Z42" s="30"/>
      <c r="AA42" s="65"/>
      <c r="AB42" s="64"/>
      <c r="AC42" s="30"/>
      <c r="AD42" s="30"/>
      <c r="AE42" s="30"/>
      <c r="AF42" s="65"/>
      <c r="AG42" s="64"/>
      <c r="AH42" s="30"/>
      <c r="AI42" s="30"/>
      <c r="AJ42" s="30"/>
      <c r="AK42" s="65"/>
      <c r="AL42" s="64"/>
      <c r="AM42" s="30"/>
      <c r="AN42" s="30"/>
      <c r="AO42" s="30"/>
      <c r="AP42" s="65"/>
      <c r="AQ42" s="64"/>
      <c r="AR42" s="30"/>
      <c r="AS42" s="30"/>
      <c r="AT42" s="30"/>
      <c r="AU42" s="65"/>
      <c r="AV42" s="64"/>
      <c r="AW42" s="30"/>
      <c r="AX42" s="30"/>
      <c r="AY42" s="30"/>
      <c r="AZ42" s="65"/>
      <c r="BA42" s="64"/>
      <c r="BB42" s="30"/>
      <c r="BC42" s="30"/>
      <c r="BD42" s="30"/>
      <c r="BE42" s="65"/>
      <c r="BF42" s="64"/>
      <c r="BG42" s="30"/>
      <c r="BH42" s="30"/>
      <c r="BI42" s="30"/>
      <c r="BJ42" s="65"/>
      <c r="BK42" s="64"/>
      <c r="BL42" s="30"/>
      <c r="BM42" s="30"/>
      <c r="BN42" s="30"/>
      <c r="BO42" s="65"/>
      <c r="BP42" s="64"/>
      <c r="BQ42" s="30"/>
      <c r="BR42" s="30"/>
      <c r="BS42" s="30"/>
      <c r="BT42" s="65"/>
      <c r="BU42" s="64"/>
      <c r="BV42" s="30"/>
      <c r="BW42" s="30"/>
      <c r="BX42" s="30"/>
      <c r="BY42" s="65"/>
      <c r="BZ42" s="64"/>
      <c r="CA42" s="30"/>
      <c r="CB42" s="30"/>
      <c r="CC42" s="30"/>
      <c r="CD42" s="65"/>
      <c r="CE42" s="83"/>
    </row>
    <row r="43" spans="1:83" ht="2.25" customHeight="1">
      <c r="A43" s="14"/>
      <c r="B43" s="21"/>
      <c r="C43" s="103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5"/>
    </row>
    <row r="44" spans="1:83" ht="12.75">
      <c r="A44" s="14" t="s">
        <v>4</v>
      </c>
      <c r="B44" s="20" t="s">
        <v>9</v>
      </c>
      <c r="C44" s="103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5"/>
    </row>
    <row r="45" spans="1:83" ht="12.75">
      <c r="A45" s="14" t="s">
        <v>79</v>
      </c>
      <c r="B45" s="21" t="s">
        <v>20</v>
      </c>
      <c r="C45" s="103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5"/>
    </row>
    <row r="46" spans="1:83" s="35" customFormat="1" ht="12.75">
      <c r="A46" s="33"/>
      <c r="B46" s="3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84"/>
    </row>
    <row r="47" spans="1:83" s="40" customFormat="1" ht="12.75">
      <c r="A47" s="38"/>
      <c r="B47" s="39" t="s">
        <v>88</v>
      </c>
      <c r="C47" s="67">
        <f>C46</f>
        <v>0</v>
      </c>
      <c r="D47" s="67">
        <f aca="true" t="shared" si="12" ref="D47:BO47">D46</f>
        <v>0</v>
      </c>
      <c r="E47" s="67">
        <f t="shared" si="12"/>
        <v>0</v>
      </c>
      <c r="F47" s="67">
        <f t="shared" si="12"/>
        <v>0</v>
      </c>
      <c r="G47" s="67">
        <f t="shared" si="12"/>
        <v>0</v>
      </c>
      <c r="H47" s="67">
        <f t="shared" si="12"/>
        <v>0</v>
      </c>
      <c r="I47" s="67">
        <f t="shared" si="12"/>
        <v>0</v>
      </c>
      <c r="J47" s="67">
        <f t="shared" si="12"/>
        <v>0</v>
      </c>
      <c r="K47" s="67">
        <f t="shared" si="12"/>
        <v>0</v>
      </c>
      <c r="L47" s="67">
        <f t="shared" si="12"/>
        <v>0</v>
      </c>
      <c r="M47" s="67">
        <f t="shared" si="12"/>
        <v>0</v>
      </c>
      <c r="N47" s="67">
        <f t="shared" si="12"/>
        <v>0</v>
      </c>
      <c r="O47" s="67">
        <f t="shared" si="12"/>
        <v>0</v>
      </c>
      <c r="P47" s="67">
        <f t="shared" si="12"/>
        <v>0</v>
      </c>
      <c r="Q47" s="67">
        <f t="shared" si="12"/>
        <v>0</v>
      </c>
      <c r="R47" s="67">
        <f t="shared" si="12"/>
        <v>0</v>
      </c>
      <c r="S47" s="67">
        <f t="shared" si="12"/>
        <v>0</v>
      </c>
      <c r="T47" s="67">
        <f t="shared" si="12"/>
        <v>0</v>
      </c>
      <c r="U47" s="67">
        <f t="shared" si="12"/>
        <v>0</v>
      </c>
      <c r="V47" s="67">
        <f t="shared" si="12"/>
        <v>0</v>
      </c>
      <c r="W47" s="67">
        <f t="shared" si="12"/>
        <v>0</v>
      </c>
      <c r="X47" s="67">
        <f t="shared" si="12"/>
        <v>0</v>
      </c>
      <c r="Y47" s="67">
        <f t="shared" si="12"/>
        <v>0</v>
      </c>
      <c r="Z47" s="67">
        <f t="shared" si="12"/>
        <v>0</v>
      </c>
      <c r="AA47" s="67">
        <f t="shared" si="12"/>
        <v>0</v>
      </c>
      <c r="AB47" s="67">
        <f t="shared" si="12"/>
        <v>0</v>
      </c>
      <c r="AC47" s="67">
        <f t="shared" si="12"/>
        <v>0</v>
      </c>
      <c r="AD47" s="67">
        <f t="shared" si="12"/>
        <v>0</v>
      </c>
      <c r="AE47" s="67">
        <f t="shared" si="12"/>
        <v>0</v>
      </c>
      <c r="AF47" s="67">
        <f t="shared" si="12"/>
        <v>0</v>
      </c>
      <c r="AG47" s="67">
        <f t="shared" si="12"/>
        <v>0</v>
      </c>
      <c r="AH47" s="67">
        <f t="shared" si="12"/>
        <v>0</v>
      </c>
      <c r="AI47" s="67">
        <f t="shared" si="12"/>
        <v>0</v>
      </c>
      <c r="AJ47" s="67">
        <f t="shared" si="12"/>
        <v>0</v>
      </c>
      <c r="AK47" s="67">
        <f t="shared" si="12"/>
        <v>0</v>
      </c>
      <c r="AL47" s="67">
        <f t="shared" si="12"/>
        <v>0</v>
      </c>
      <c r="AM47" s="67">
        <f t="shared" si="12"/>
        <v>0</v>
      </c>
      <c r="AN47" s="67">
        <f t="shared" si="12"/>
        <v>0</v>
      </c>
      <c r="AO47" s="67">
        <f t="shared" si="12"/>
        <v>0</v>
      </c>
      <c r="AP47" s="67">
        <f t="shared" si="12"/>
        <v>0</v>
      </c>
      <c r="AQ47" s="67">
        <f t="shared" si="12"/>
        <v>0</v>
      </c>
      <c r="AR47" s="67">
        <f t="shared" si="12"/>
        <v>0</v>
      </c>
      <c r="AS47" s="67">
        <f t="shared" si="12"/>
        <v>0</v>
      </c>
      <c r="AT47" s="67">
        <f t="shared" si="12"/>
        <v>0</v>
      </c>
      <c r="AU47" s="67">
        <f t="shared" si="12"/>
        <v>0</v>
      </c>
      <c r="AV47" s="67">
        <f t="shared" si="12"/>
        <v>0</v>
      </c>
      <c r="AW47" s="67">
        <f t="shared" si="12"/>
        <v>0</v>
      </c>
      <c r="AX47" s="67">
        <f t="shared" si="12"/>
        <v>0</v>
      </c>
      <c r="AY47" s="67">
        <f t="shared" si="12"/>
        <v>0</v>
      </c>
      <c r="AZ47" s="67">
        <f t="shared" si="12"/>
        <v>0</v>
      </c>
      <c r="BA47" s="67">
        <f t="shared" si="12"/>
        <v>0</v>
      </c>
      <c r="BB47" s="67">
        <f t="shared" si="12"/>
        <v>0</v>
      </c>
      <c r="BC47" s="67">
        <f t="shared" si="12"/>
        <v>0</v>
      </c>
      <c r="BD47" s="67">
        <f t="shared" si="12"/>
        <v>0</v>
      </c>
      <c r="BE47" s="67">
        <f t="shared" si="12"/>
        <v>0</v>
      </c>
      <c r="BF47" s="67">
        <f t="shared" si="12"/>
        <v>0</v>
      </c>
      <c r="BG47" s="67">
        <f t="shared" si="12"/>
        <v>0</v>
      </c>
      <c r="BH47" s="67">
        <f t="shared" si="12"/>
        <v>0</v>
      </c>
      <c r="BI47" s="67">
        <f t="shared" si="12"/>
        <v>0</v>
      </c>
      <c r="BJ47" s="67">
        <f t="shared" si="12"/>
        <v>0</v>
      </c>
      <c r="BK47" s="67">
        <f t="shared" si="12"/>
        <v>0</v>
      </c>
      <c r="BL47" s="67">
        <f t="shared" si="12"/>
        <v>0</v>
      </c>
      <c r="BM47" s="67">
        <f t="shared" si="12"/>
        <v>0</v>
      </c>
      <c r="BN47" s="67">
        <f t="shared" si="12"/>
        <v>0</v>
      </c>
      <c r="BO47" s="67">
        <f t="shared" si="12"/>
        <v>0</v>
      </c>
      <c r="BP47" s="67">
        <f aca="true" t="shared" si="13" ref="BP47:CD47">BP46</f>
        <v>0</v>
      </c>
      <c r="BQ47" s="67">
        <f t="shared" si="13"/>
        <v>0</v>
      </c>
      <c r="BR47" s="67">
        <f t="shared" si="13"/>
        <v>0</v>
      </c>
      <c r="BS47" s="67">
        <f t="shared" si="13"/>
        <v>0</v>
      </c>
      <c r="BT47" s="67">
        <f t="shared" si="13"/>
        <v>0</v>
      </c>
      <c r="BU47" s="67">
        <f t="shared" si="13"/>
        <v>0</v>
      </c>
      <c r="BV47" s="67">
        <f t="shared" si="13"/>
        <v>0</v>
      </c>
      <c r="BW47" s="67">
        <f t="shared" si="13"/>
        <v>0</v>
      </c>
      <c r="BX47" s="67">
        <f t="shared" si="13"/>
        <v>0</v>
      </c>
      <c r="BY47" s="67">
        <f t="shared" si="13"/>
        <v>0</v>
      </c>
      <c r="BZ47" s="67">
        <f t="shared" si="13"/>
        <v>0</v>
      </c>
      <c r="CA47" s="67">
        <f t="shared" si="13"/>
        <v>0</v>
      </c>
      <c r="CB47" s="67">
        <f t="shared" si="13"/>
        <v>0</v>
      </c>
      <c r="CC47" s="67">
        <f t="shared" si="13"/>
        <v>0</v>
      </c>
      <c r="CD47" s="67">
        <f t="shared" si="13"/>
        <v>0</v>
      </c>
      <c r="CE47" s="85">
        <f>SUM(C47:CD47)</f>
        <v>0</v>
      </c>
    </row>
    <row r="48" spans="1:83" ht="12.75">
      <c r="A48" s="14" t="s">
        <v>80</v>
      </c>
      <c r="B48" s="21" t="s">
        <v>21</v>
      </c>
      <c r="C48" s="103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5"/>
    </row>
    <row r="49" spans="1:83" s="35" customFormat="1" ht="12.75">
      <c r="A49" s="33"/>
      <c r="B49" s="34" t="s">
        <v>110</v>
      </c>
      <c r="C49" s="66">
        <v>0</v>
      </c>
      <c r="D49" s="66">
        <v>0</v>
      </c>
      <c r="E49" s="66">
        <v>0</v>
      </c>
      <c r="F49" s="66">
        <v>0</v>
      </c>
      <c r="G49" s="66">
        <v>0</v>
      </c>
      <c r="H49" s="66">
        <v>8.21268629700004</v>
      </c>
      <c r="I49" s="66">
        <v>1.8097482195807415</v>
      </c>
      <c r="J49" s="66">
        <v>0</v>
      </c>
      <c r="K49" s="66"/>
      <c r="L49" s="66">
        <v>4.774085466000003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v>4.728059613999952</v>
      </c>
      <c r="S49" s="66">
        <v>0.010728494000000002</v>
      </c>
      <c r="T49" s="66"/>
      <c r="U49" s="66"/>
      <c r="V49" s="66">
        <v>1.700413571</v>
      </c>
      <c r="W49" s="66">
        <v>0</v>
      </c>
      <c r="X49" s="66">
        <v>0</v>
      </c>
      <c r="Y49" s="66">
        <v>0</v>
      </c>
      <c r="Z49" s="66">
        <v>0</v>
      </c>
      <c r="AA49" s="66">
        <v>0</v>
      </c>
      <c r="AB49" s="66">
        <v>0</v>
      </c>
      <c r="AC49" s="66">
        <v>0</v>
      </c>
      <c r="AD49" s="66">
        <v>0</v>
      </c>
      <c r="AE49" s="66">
        <v>0</v>
      </c>
      <c r="AF49" s="66">
        <v>0</v>
      </c>
      <c r="AG49" s="66">
        <v>0</v>
      </c>
      <c r="AH49" s="66">
        <v>0</v>
      </c>
      <c r="AI49" s="66">
        <v>0</v>
      </c>
      <c r="AJ49" s="66">
        <v>0</v>
      </c>
      <c r="AK49" s="66">
        <v>0</v>
      </c>
      <c r="AL49" s="66">
        <v>0</v>
      </c>
      <c r="AM49" s="66">
        <v>0</v>
      </c>
      <c r="AN49" s="66">
        <v>0</v>
      </c>
      <c r="AO49" s="66">
        <v>0</v>
      </c>
      <c r="AP49" s="66">
        <v>0</v>
      </c>
      <c r="AQ49" s="66">
        <v>0</v>
      </c>
      <c r="AR49" s="66">
        <v>0</v>
      </c>
      <c r="AS49" s="66">
        <v>0</v>
      </c>
      <c r="AT49" s="66">
        <v>0</v>
      </c>
      <c r="AU49" s="66">
        <v>0</v>
      </c>
      <c r="AV49" s="66">
        <v>0</v>
      </c>
      <c r="AW49" s="66">
        <v>0</v>
      </c>
      <c r="AX49" s="66">
        <v>0</v>
      </c>
      <c r="AY49" s="66">
        <v>0</v>
      </c>
      <c r="AZ49" s="66">
        <v>0</v>
      </c>
      <c r="BA49" s="66">
        <v>0</v>
      </c>
      <c r="BB49" s="66">
        <v>0</v>
      </c>
      <c r="BC49" s="66">
        <v>0</v>
      </c>
      <c r="BD49" s="66">
        <v>0</v>
      </c>
      <c r="BE49" s="66">
        <v>0</v>
      </c>
      <c r="BF49" s="66">
        <v>0</v>
      </c>
      <c r="BG49" s="66">
        <v>0</v>
      </c>
      <c r="BH49" s="66">
        <v>0</v>
      </c>
      <c r="BI49" s="66">
        <v>0</v>
      </c>
      <c r="BJ49" s="66">
        <v>0</v>
      </c>
      <c r="BK49" s="66">
        <v>0</v>
      </c>
      <c r="BL49" s="66">
        <v>0</v>
      </c>
      <c r="BM49" s="66">
        <v>0</v>
      </c>
      <c r="BN49" s="66">
        <v>0</v>
      </c>
      <c r="BO49" s="66">
        <v>0</v>
      </c>
      <c r="BP49" s="66">
        <v>0</v>
      </c>
      <c r="BQ49" s="66">
        <v>0</v>
      </c>
      <c r="BR49" s="66">
        <v>0</v>
      </c>
      <c r="BS49" s="66">
        <v>0</v>
      </c>
      <c r="BT49" s="66">
        <v>0</v>
      </c>
      <c r="BU49" s="66">
        <v>0</v>
      </c>
      <c r="BV49" s="66">
        <v>0</v>
      </c>
      <c r="BW49" s="66">
        <v>0</v>
      </c>
      <c r="BX49" s="66">
        <v>0</v>
      </c>
      <c r="BY49" s="66">
        <v>0</v>
      </c>
      <c r="BZ49" s="66">
        <v>0</v>
      </c>
      <c r="CA49" s="66">
        <v>0</v>
      </c>
      <c r="CB49" s="66">
        <v>0</v>
      </c>
      <c r="CC49" s="66">
        <v>0</v>
      </c>
      <c r="CD49" s="66">
        <v>0</v>
      </c>
      <c r="CE49" s="84">
        <f>SUM(C49:CD49)</f>
        <v>21.235721661580737</v>
      </c>
    </row>
    <row r="50" spans="1:83" s="35" customFormat="1" ht="12.75">
      <c r="A50" s="33"/>
      <c r="B50" s="34" t="s">
        <v>111</v>
      </c>
      <c r="C50" s="66">
        <v>0</v>
      </c>
      <c r="D50" s="66">
        <v>0</v>
      </c>
      <c r="E50" s="66">
        <v>0</v>
      </c>
      <c r="F50" s="66">
        <v>0</v>
      </c>
      <c r="G50" s="66">
        <v>0</v>
      </c>
      <c r="H50" s="66">
        <v>7.389990685999999</v>
      </c>
      <c r="I50" s="66">
        <v>6.988126987612716</v>
      </c>
      <c r="J50" s="66">
        <v>0</v>
      </c>
      <c r="K50" s="66"/>
      <c r="L50" s="66">
        <v>7.030788660999994</v>
      </c>
      <c r="M50" s="66">
        <v>0</v>
      </c>
      <c r="N50" s="66">
        <v>0</v>
      </c>
      <c r="O50" s="66">
        <v>0</v>
      </c>
      <c r="P50" s="66">
        <v>0</v>
      </c>
      <c r="Q50" s="66">
        <v>0</v>
      </c>
      <c r="R50" s="66">
        <v>4.870696841000024</v>
      </c>
      <c r="S50" s="66">
        <v>0.08485121300000001</v>
      </c>
      <c r="T50" s="66"/>
      <c r="U50" s="66"/>
      <c r="V50" s="66">
        <v>0.605030548</v>
      </c>
      <c r="W50" s="66">
        <v>0</v>
      </c>
      <c r="X50" s="66">
        <v>0</v>
      </c>
      <c r="Y50" s="66">
        <v>0</v>
      </c>
      <c r="Z50" s="66">
        <v>0</v>
      </c>
      <c r="AA50" s="66">
        <v>0</v>
      </c>
      <c r="AB50" s="66">
        <v>0</v>
      </c>
      <c r="AC50" s="66">
        <v>0</v>
      </c>
      <c r="AD50" s="66">
        <v>0</v>
      </c>
      <c r="AE50" s="66">
        <v>0</v>
      </c>
      <c r="AF50" s="66">
        <v>0</v>
      </c>
      <c r="AG50" s="66">
        <v>0</v>
      </c>
      <c r="AH50" s="66">
        <v>0</v>
      </c>
      <c r="AI50" s="66">
        <v>0</v>
      </c>
      <c r="AJ50" s="66">
        <v>0</v>
      </c>
      <c r="AK50" s="66">
        <v>0</v>
      </c>
      <c r="AL50" s="66">
        <v>0</v>
      </c>
      <c r="AM50" s="66">
        <v>0</v>
      </c>
      <c r="AN50" s="66">
        <v>0</v>
      </c>
      <c r="AO50" s="66">
        <v>0</v>
      </c>
      <c r="AP50" s="66">
        <v>0</v>
      </c>
      <c r="AQ50" s="66">
        <v>0</v>
      </c>
      <c r="AR50" s="66">
        <v>0</v>
      </c>
      <c r="AS50" s="66">
        <v>0</v>
      </c>
      <c r="AT50" s="66">
        <v>0</v>
      </c>
      <c r="AU50" s="66">
        <v>0</v>
      </c>
      <c r="AV50" s="66">
        <v>0</v>
      </c>
      <c r="AW50" s="66">
        <v>0</v>
      </c>
      <c r="AX50" s="66">
        <v>0</v>
      </c>
      <c r="AY50" s="66">
        <v>0</v>
      </c>
      <c r="AZ50" s="66">
        <v>0</v>
      </c>
      <c r="BA50" s="66">
        <v>0</v>
      </c>
      <c r="BB50" s="66">
        <v>0</v>
      </c>
      <c r="BC50" s="66">
        <v>0</v>
      </c>
      <c r="BD50" s="66">
        <v>0</v>
      </c>
      <c r="BE50" s="66">
        <v>0</v>
      </c>
      <c r="BF50" s="66">
        <v>0</v>
      </c>
      <c r="BG50" s="66">
        <v>0</v>
      </c>
      <c r="BH50" s="66">
        <v>0</v>
      </c>
      <c r="BI50" s="66">
        <v>0</v>
      </c>
      <c r="BJ50" s="66">
        <v>0</v>
      </c>
      <c r="BK50" s="66">
        <v>0</v>
      </c>
      <c r="BL50" s="66">
        <v>0</v>
      </c>
      <c r="BM50" s="66">
        <v>0</v>
      </c>
      <c r="BN50" s="66">
        <v>0</v>
      </c>
      <c r="BO50" s="66">
        <v>0</v>
      </c>
      <c r="BP50" s="66">
        <v>0</v>
      </c>
      <c r="BQ50" s="66">
        <v>0</v>
      </c>
      <c r="BR50" s="66">
        <v>0</v>
      </c>
      <c r="BS50" s="66">
        <v>0</v>
      </c>
      <c r="BT50" s="66">
        <v>0</v>
      </c>
      <c r="BU50" s="66">
        <v>0</v>
      </c>
      <c r="BV50" s="66">
        <v>0</v>
      </c>
      <c r="BW50" s="66">
        <v>0</v>
      </c>
      <c r="BX50" s="66">
        <v>0</v>
      </c>
      <c r="BY50" s="66">
        <v>0</v>
      </c>
      <c r="BZ50" s="66">
        <v>0</v>
      </c>
      <c r="CA50" s="66">
        <v>0</v>
      </c>
      <c r="CB50" s="66">
        <v>0</v>
      </c>
      <c r="CC50" s="66">
        <v>0</v>
      </c>
      <c r="CD50" s="66">
        <v>0</v>
      </c>
      <c r="CE50" s="84">
        <f>SUM(C50:CD50)</f>
        <v>26.969484936612734</v>
      </c>
    </row>
    <row r="51" spans="1:83" s="35" customFormat="1" ht="12.75">
      <c r="A51" s="33"/>
      <c r="B51" s="34" t="s">
        <v>112</v>
      </c>
      <c r="C51" s="66">
        <v>0</v>
      </c>
      <c r="D51" s="66">
        <v>0</v>
      </c>
      <c r="E51" s="66">
        <v>0</v>
      </c>
      <c r="F51" s="66">
        <v>0</v>
      </c>
      <c r="G51" s="66">
        <v>0</v>
      </c>
      <c r="H51" s="66">
        <v>10.463074573000016</v>
      </c>
      <c r="I51" s="66">
        <v>5.150493890547201</v>
      </c>
      <c r="J51" s="66">
        <v>0.176315153</v>
      </c>
      <c r="K51" s="66"/>
      <c r="L51" s="66">
        <v>44.20141407099995</v>
      </c>
      <c r="M51" s="66">
        <v>0</v>
      </c>
      <c r="N51" s="66">
        <v>0</v>
      </c>
      <c r="O51" s="66">
        <v>0</v>
      </c>
      <c r="P51" s="66">
        <v>0</v>
      </c>
      <c r="Q51" s="66">
        <v>0</v>
      </c>
      <c r="R51" s="66">
        <v>2.4878829690000046</v>
      </c>
      <c r="S51" s="66">
        <v>0.001894177</v>
      </c>
      <c r="T51" s="66"/>
      <c r="U51" s="66"/>
      <c r="V51" s="66">
        <v>0.561749507</v>
      </c>
      <c r="W51" s="66">
        <v>0</v>
      </c>
      <c r="X51" s="66">
        <v>0</v>
      </c>
      <c r="Y51" s="66">
        <v>0</v>
      </c>
      <c r="Z51" s="66">
        <v>0</v>
      </c>
      <c r="AA51" s="66">
        <v>0</v>
      </c>
      <c r="AB51" s="66">
        <v>0</v>
      </c>
      <c r="AC51" s="66">
        <v>0</v>
      </c>
      <c r="AD51" s="66">
        <v>0</v>
      </c>
      <c r="AE51" s="66">
        <v>0</v>
      </c>
      <c r="AF51" s="66">
        <v>0</v>
      </c>
      <c r="AG51" s="66">
        <v>0</v>
      </c>
      <c r="AH51" s="66">
        <v>0</v>
      </c>
      <c r="AI51" s="66">
        <v>0</v>
      </c>
      <c r="AJ51" s="66">
        <v>0</v>
      </c>
      <c r="AK51" s="66">
        <v>0</v>
      </c>
      <c r="AL51" s="66">
        <v>0</v>
      </c>
      <c r="AM51" s="66">
        <v>0</v>
      </c>
      <c r="AN51" s="66">
        <v>0</v>
      </c>
      <c r="AO51" s="66">
        <v>0</v>
      </c>
      <c r="AP51" s="66">
        <v>0</v>
      </c>
      <c r="AQ51" s="66">
        <v>0</v>
      </c>
      <c r="AR51" s="66">
        <v>0</v>
      </c>
      <c r="AS51" s="66">
        <v>0</v>
      </c>
      <c r="AT51" s="66">
        <v>0</v>
      </c>
      <c r="AU51" s="66">
        <v>0</v>
      </c>
      <c r="AV51" s="66">
        <v>0</v>
      </c>
      <c r="AW51" s="66">
        <v>0</v>
      </c>
      <c r="AX51" s="66">
        <v>0</v>
      </c>
      <c r="AY51" s="66">
        <v>0</v>
      </c>
      <c r="AZ51" s="66">
        <v>0</v>
      </c>
      <c r="BA51" s="66">
        <v>0</v>
      </c>
      <c r="BB51" s="66">
        <v>0</v>
      </c>
      <c r="BC51" s="66">
        <v>0</v>
      </c>
      <c r="BD51" s="66">
        <v>0</v>
      </c>
      <c r="BE51" s="66">
        <v>0</v>
      </c>
      <c r="BF51" s="66">
        <v>0</v>
      </c>
      <c r="BG51" s="66">
        <v>0</v>
      </c>
      <c r="BH51" s="66">
        <v>0</v>
      </c>
      <c r="BI51" s="66">
        <v>0</v>
      </c>
      <c r="BJ51" s="66">
        <v>0</v>
      </c>
      <c r="BK51" s="66">
        <v>0</v>
      </c>
      <c r="BL51" s="66">
        <v>0</v>
      </c>
      <c r="BM51" s="66">
        <v>0</v>
      </c>
      <c r="BN51" s="66">
        <v>0</v>
      </c>
      <c r="BO51" s="66">
        <v>0</v>
      </c>
      <c r="BP51" s="66">
        <v>0</v>
      </c>
      <c r="BQ51" s="66">
        <v>0</v>
      </c>
      <c r="BR51" s="66">
        <v>0</v>
      </c>
      <c r="BS51" s="66">
        <v>0</v>
      </c>
      <c r="BT51" s="66">
        <v>0</v>
      </c>
      <c r="BU51" s="66">
        <v>0</v>
      </c>
      <c r="BV51" s="66">
        <v>0</v>
      </c>
      <c r="BW51" s="66">
        <v>0</v>
      </c>
      <c r="BX51" s="66">
        <v>0</v>
      </c>
      <c r="BY51" s="66">
        <v>0</v>
      </c>
      <c r="BZ51" s="66">
        <v>0</v>
      </c>
      <c r="CA51" s="66">
        <v>0</v>
      </c>
      <c r="CB51" s="66">
        <v>0</v>
      </c>
      <c r="CC51" s="66">
        <v>0</v>
      </c>
      <c r="CD51" s="66">
        <v>0</v>
      </c>
      <c r="CE51" s="84">
        <f>SUM(C51:CD51)</f>
        <v>63.04282434054718</v>
      </c>
    </row>
    <row r="52" spans="1:83" s="40" customFormat="1" ht="12.75">
      <c r="A52" s="38"/>
      <c r="B52" s="39" t="s">
        <v>89</v>
      </c>
      <c r="C52" s="67">
        <f>C49+C50+C51</f>
        <v>0</v>
      </c>
      <c r="D52" s="69">
        <f aca="true" t="shared" si="14" ref="D52:BO52">D49+D50+D51</f>
        <v>0</v>
      </c>
      <c r="E52" s="67">
        <f t="shared" si="14"/>
        <v>0</v>
      </c>
      <c r="F52" s="67">
        <f t="shared" si="14"/>
        <v>0</v>
      </c>
      <c r="G52" s="67">
        <f t="shared" si="14"/>
        <v>0</v>
      </c>
      <c r="H52" s="67">
        <f t="shared" si="14"/>
        <v>26.065751556000055</v>
      </c>
      <c r="I52" s="67">
        <f t="shared" si="14"/>
        <v>13.94836909774066</v>
      </c>
      <c r="J52" s="67">
        <f t="shared" si="14"/>
        <v>0.176315153</v>
      </c>
      <c r="K52" s="67">
        <f t="shared" si="14"/>
        <v>0</v>
      </c>
      <c r="L52" s="67">
        <f t="shared" si="14"/>
        <v>56.00628819799995</v>
      </c>
      <c r="M52" s="67">
        <f t="shared" si="14"/>
        <v>0</v>
      </c>
      <c r="N52" s="67">
        <f t="shared" si="14"/>
        <v>0</v>
      </c>
      <c r="O52" s="67">
        <f t="shared" si="14"/>
        <v>0</v>
      </c>
      <c r="P52" s="67">
        <f t="shared" si="14"/>
        <v>0</v>
      </c>
      <c r="Q52" s="67">
        <f t="shared" si="14"/>
        <v>0</v>
      </c>
      <c r="R52" s="67">
        <f t="shared" si="14"/>
        <v>12.08663942399998</v>
      </c>
      <c r="S52" s="67">
        <f t="shared" si="14"/>
        <v>0.09747388400000001</v>
      </c>
      <c r="T52" s="67">
        <f t="shared" si="14"/>
        <v>0</v>
      </c>
      <c r="U52" s="67">
        <f t="shared" si="14"/>
        <v>0</v>
      </c>
      <c r="V52" s="67">
        <f t="shared" si="14"/>
        <v>2.8671936259999997</v>
      </c>
      <c r="W52" s="67">
        <f t="shared" si="14"/>
        <v>0</v>
      </c>
      <c r="X52" s="67">
        <f t="shared" si="14"/>
        <v>0</v>
      </c>
      <c r="Y52" s="67">
        <f t="shared" si="14"/>
        <v>0</v>
      </c>
      <c r="Z52" s="67">
        <f t="shared" si="14"/>
        <v>0</v>
      </c>
      <c r="AA52" s="67">
        <f t="shared" si="14"/>
        <v>0</v>
      </c>
      <c r="AB52" s="67">
        <f t="shared" si="14"/>
        <v>0</v>
      </c>
      <c r="AC52" s="67">
        <f t="shared" si="14"/>
        <v>0</v>
      </c>
      <c r="AD52" s="67">
        <f t="shared" si="14"/>
        <v>0</v>
      </c>
      <c r="AE52" s="67">
        <f t="shared" si="14"/>
        <v>0</v>
      </c>
      <c r="AF52" s="67">
        <f t="shared" si="14"/>
        <v>0</v>
      </c>
      <c r="AG52" s="67">
        <f t="shared" si="14"/>
        <v>0</v>
      </c>
      <c r="AH52" s="67">
        <f t="shared" si="14"/>
        <v>0</v>
      </c>
      <c r="AI52" s="67">
        <f t="shared" si="14"/>
        <v>0</v>
      </c>
      <c r="AJ52" s="67">
        <f t="shared" si="14"/>
        <v>0</v>
      </c>
      <c r="AK52" s="67">
        <f t="shared" si="14"/>
        <v>0</v>
      </c>
      <c r="AL52" s="67">
        <f t="shared" si="14"/>
        <v>0</v>
      </c>
      <c r="AM52" s="67">
        <f t="shared" si="14"/>
        <v>0</v>
      </c>
      <c r="AN52" s="67">
        <f t="shared" si="14"/>
        <v>0</v>
      </c>
      <c r="AO52" s="67">
        <f t="shared" si="14"/>
        <v>0</v>
      </c>
      <c r="AP52" s="67">
        <f t="shared" si="14"/>
        <v>0</v>
      </c>
      <c r="AQ52" s="67">
        <f t="shared" si="14"/>
        <v>0</v>
      </c>
      <c r="AR52" s="67">
        <f t="shared" si="14"/>
        <v>0</v>
      </c>
      <c r="AS52" s="67">
        <f t="shared" si="14"/>
        <v>0</v>
      </c>
      <c r="AT52" s="67">
        <f t="shared" si="14"/>
        <v>0</v>
      </c>
      <c r="AU52" s="67">
        <f t="shared" si="14"/>
        <v>0</v>
      </c>
      <c r="AV52" s="67">
        <f t="shared" si="14"/>
        <v>0</v>
      </c>
      <c r="AW52" s="67">
        <f t="shared" si="14"/>
        <v>0</v>
      </c>
      <c r="AX52" s="67">
        <f t="shared" si="14"/>
        <v>0</v>
      </c>
      <c r="AY52" s="67">
        <f t="shared" si="14"/>
        <v>0</v>
      </c>
      <c r="AZ52" s="67">
        <f t="shared" si="14"/>
        <v>0</v>
      </c>
      <c r="BA52" s="67">
        <f t="shared" si="14"/>
        <v>0</v>
      </c>
      <c r="BB52" s="67">
        <f t="shared" si="14"/>
        <v>0</v>
      </c>
      <c r="BC52" s="67">
        <f t="shared" si="14"/>
        <v>0</v>
      </c>
      <c r="BD52" s="67">
        <f t="shared" si="14"/>
        <v>0</v>
      </c>
      <c r="BE52" s="67">
        <f t="shared" si="14"/>
        <v>0</v>
      </c>
      <c r="BF52" s="67">
        <f t="shared" si="14"/>
        <v>0</v>
      </c>
      <c r="BG52" s="67">
        <f t="shared" si="14"/>
        <v>0</v>
      </c>
      <c r="BH52" s="67">
        <f t="shared" si="14"/>
        <v>0</v>
      </c>
      <c r="BI52" s="67">
        <f t="shared" si="14"/>
        <v>0</v>
      </c>
      <c r="BJ52" s="67">
        <f t="shared" si="14"/>
        <v>0</v>
      </c>
      <c r="BK52" s="67">
        <f t="shared" si="14"/>
        <v>0</v>
      </c>
      <c r="BL52" s="67">
        <f t="shared" si="14"/>
        <v>0</v>
      </c>
      <c r="BM52" s="67">
        <f t="shared" si="14"/>
        <v>0</v>
      </c>
      <c r="BN52" s="67">
        <f t="shared" si="14"/>
        <v>0</v>
      </c>
      <c r="BO52" s="67">
        <f t="shared" si="14"/>
        <v>0</v>
      </c>
      <c r="BP52" s="67">
        <f aca="true" t="shared" si="15" ref="BP52:CD52">BP49+BP50+BP51</f>
        <v>0</v>
      </c>
      <c r="BQ52" s="67">
        <f t="shared" si="15"/>
        <v>0</v>
      </c>
      <c r="BR52" s="67">
        <f t="shared" si="15"/>
        <v>0</v>
      </c>
      <c r="BS52" s="67">
        <f t="shared" si="15"/>
        <v>0</v>
      </c>
      <c r="BT52" s="67">
        <f t="shared" si="15"/>
        <v>0</v>
      </c>
      <c r="BU52" s="67">
        <f t="shared" si="15"/>
        <v>0</v>
      </c>
      <c r="BV52" s="67">
        <f t="shared" si="15"/>
        <v>0</v>
      </c>
      <c r="BW52" s="67">
        <f t="shared" si="15"/>
        <v>0</v>
      </c>
      <c r="BX52" s="67">
        <f t="shared" si="15"/>
        <v>0</v>
      </c>
      <c r="BY52" s="67">
        <f t="shared" si="15"/>
        <v>0</v>
      </c>
      <c r="BZ52" s="67">
        <f t="shared" si="15"/>
        <v>0</v>
      </c>
      <c r="CA52" s="67">
        <f t="shared" si="15"/>
        <v>0</v>
      </c>
      <c r="CB52" s="67">
        <f t="shared" si="15"/>
        <v>0</v>
      </c>
      <c r="CC52" s="67">
        <f t="shared" si="15"/>
        <v>0</v>
      </c>
      <c r="CD52" s="67">
        <f t="shared" si="15"/>
        <v>0</v>
      </c>
      <c r="CE52" s="85">
        <f>SUM(C52:CD52)</f>
        <v>111.24803093874065</v>
      </c>
    </row>
    <row r="53" spans="1:83" s="37" customFormat="1" ht="12.75">
      <c r="A53" s="36"/>
      <c r="B53" s="41" t="s">
        <v>87</v>
      </c>
      <c r="C53" s="68">
        <f>C47+C52</f>
        <v>0</v>
      </c>
      <c r="D53" s="70">
        <f aca="true" t="shared" si="16" ref="D53:BO53">D47+D52</f>
        <v>0</v>
      </c>
      <c r="E53" s="68">
        <f t="shared" si="16"/>
        <v>0</v>
      </c>
      <c r="F53" s="68">
        <f t="shared" si="16"/>
        <v>0</v>
      </c>
      <c r="G53" s="68">
        <f t="shared" si="16"/>
        <v>0</v>
      </c>
      <c r="H53" s="68">
        <f t="shared" si="16"/>
        <v>26.065751556000055</v>
      </c>
      <c r="I53" s="68">
        <f t="shared" si="16"/>
        <v>13.94836909774066</v>
      </c>
      <c r="J53" s="68">
        <f t="shared" si="16"/>
        <v>0.176315153</v>
      </c>
      <c r="K53" s="68">
        <f t="shared" si="16"/>
        <v>0</v>
      </c>
      <c r="L53" s="68">
        <f t="shared" si="16"/>
        <v>56.00628819799995</v>
      </c>
      <c r="M53" s="68">
        <f t="shared" si="16"/>
        <v>0</v>
      </c>
      <c r="N53" s="68">
        <f t="shared" si="16"/>
        <v>0</v>
      </c>
      <c r="O53" s="68">
        <f t="shared" si="16"/>
        <v>0</v>
      </c>
      <c r="P53" s="68">
        <f t="shared" si="16"/>
        <v>0</v>
      </c>
      <c r="Q53" s="68">
        <f t="shared" si="16"/>
        <v>0</v>
      </c>
      <c r="R53" s="68">
        <f t="shared" si="16"/>
        <v>12.08663942399998</v>
      </c>
      <c r="S53" s="68">
        <f t="shared" si="16"/>
        <v>0.09747388400000001</v>
      </c>
      <c r="T53" s="68">
        <f t="shared" si="16"/>
        <v>0</v>
      </c>
      <c r="U53" s="68">
        <f t="shared" si="16"/>
        <v>0</v>
      </c>
      <c r="V53" s="68">
        <f t="shared" si="16"/>
        <v>2.8671936259999997</v>
      </c>
      <c r="W53" s="68">
        <f t="shared" si="16"/>
        <v>0</v>
      </c>
      <c r="X53" s="68">
        <f t="shared" si="16"/>
        <v>0</v>
      </c>
      <c r="Y53" s="68">
        <f t="shared" si="16"/>
        <v>0</v>
      </c>
      <c r="Z53" s="68">
        <f t="shared" si="16"/>
        <v>0</v>
      </c>
      <c r="AA53" s="68">
        <f t="shared" si="16"/>
        <v>0</v>
      </c>
      <c r="AB53" s="68">
        <f t="shared" si="16"/>
        <v>0</v>
      </c>
      <c r="AC53" s="68">
        <f t="shared" si="16"/>
        <v>0</v>
      </c>
      <c r="AD53" s="68">
        <f t="shared" si="16"/>
        <v>0</v>
      </c>
      <c r="AE53" s="68">
        <f t="shared" si="16"/>
        <v>0</v>
      </c>
      <c r="AF53" s="68">
        <f t="shared" si="16"/>
        <v>0</v>
      </c>
      <c r="AG53" s="68">
        <f t="shared" si="16"/>
        <v>0</v>
      </c>
      <c r="AH53" s="68">
        <f t="shared" si="16"/>
        <v>0</v>
      </c>
      <c r="AI53" s="68">
        <f t="shared" si="16"/>
        <v>0</v>
      </c>
      <c r="AJ53" s="68">
        <f t="shared" si="16"/>
        <v>0</v>
      </c>
      <c r="AK53" s="68">
        <f t="shared" si="16"/>
        <v>0</v>
      </c>
      <c r="AL53" s="68">
        <f t="shared" si="16"/>
        <v>0</v>
      </c>
      <c r="AM53" s="68">
        <f t="shared" si="16"/>
        <v>0</v>
      </c>
      <c r="AN53" s="68">
        <f t="shared" si="16"/>
        <v>0</v>
      </c>
      <c r="AO53" s="68">
        <f t="shared" si="16"/>
        <v>0</v>
      </c>
      <c r="AP53" s="68">
        <f t="shared" si="16"/>
        <v>0</v>
      </c>
      <c r="AQ53" s="68">
        <f t="shared" si="16"/>
        <v>0</v>
      </c>
      <c r="AR53" s="68">
        <f t="shared" si="16"/>
        <v>0</v>
      </c>
      <c r="AS53" s="68">
        <f t="shared" si="16"/>
        <v>0</v>
      </c>
      <c r="AT53" s="68">
        <f t="shared" si="16"/>
        <v>0</v>
      </c>
      <c r="AU53" s="68">
        <f t="shared" si="16"/>
        <v>0</v>
      </c>
      <c r="AV53" s="68">
        <f t="shared" si="16"/>
        <v>0</v>
      </c>
      <c r="AW53" s="68">
        <f t="shared" si="16"/>
        <v>0</v>
      </c>
      <c r="AX53" s="68">
        <f t="shared" si="16"/>
        <v>0</v>
      </c>
      <c r="AY53" s="68">
        <f t="shared" si="16"/>
        <v>0</v>
      </c>
      <c r="AZ53" s="68">
        <f t="shared" si="16"/>
        <v>0</v>
      </c>
      <c r="BA53" s="68">
        <f t="shared" si="16"/>
        <v>0</v>
      </c>
      <c r="BB53" s="68">
        <f t="shared" si="16"/>
        <v>0</v>
      </c>
      <c r="BC53" s="68">
        <f t="shared" si="16"/>
        <v>0</v>
      </c>
      <c r="BD53" s="68">
        <f t="shared" si="16"/>
        <v>0</v>
      </c>
      <c r="BE53" s="68">
        <f t="shared" si="16"/>
        <v>0</v>
      </c>
      <c r="BF53" s="68">
        <f t="shared" si="16"/>
        <v>0</v>
      </c>
      <c r="BG53" s="68">
        <f t="shared" si="16"/>
        <v>0</v>
      </c>
      <c r="BH53" s="68">
        <f t="shared" si="16"/>
        <v>0</v>
      </c>
      <c r="BI53" s="68">
        <f t="shared" si="16"/>
        <v>0</v>
      </c>
      <c r="BJ53" s="68">
        <f t="shared" si="16"/>
        <v>0</v>
      </c>
      <c r="BK53" s="68">
        <f t="shared" si="16"/>
        <v>0</v>
      </c>
      <c r="BL53" s="68">
        <f t="shared" si="16"/>
        <v>0</v>
      </c>
      <c r="BM53" s="68">
        <f t="shared" si="16"/>
        <v>0</v>
      </c>
      <c r="BN53" s="68">
        <f t="shared" si="16"/>
        <v>0</v>
      </c>
      <c r="BO53" s="68">
        <f t="shared" si="16"/>
        <v>0</v>
      </c>
      <c r="BP53" s="68">
        <f aca="true" t="shared" si="17" ref="BP53:CD53">BP47+BP52</f>
        <v>0</v>
      </c>
      <c r="BQ53" s="68">
        <f t="shared" si="17"/>
        <v>0</v>
      </c>
      <c r="BR53" s="68">
        <f t="shared" si="17"/>
        <v>0</v>
      </c>
      <c r="BS53" s="68">
        <f t="shared" si="17"/>
        <v>0</v>
      </c>
      <c r="BT53" s="68">
        <f t="shared" si="17"/>
        <v>0</v>
      </c>
      <c r="BU53" s="68">
        <f t="shared" si="17"/>
        <v>0</v>
      </c>
      <c r="BV53" s="68">
        <f t="shared" si="17"/>
        <v>0</v>
      </c>
      <c r="BW53" s="68">
        <f t="shared" si="17"/>
        <v>0</v>
      </c>
      <c r="BX53" s="68">
        <f t="shared" si="17"/>
        <v>0</v>
      </c>
      <c r="BY53" s="68">
        <f t="shared" si="17"/>
        <v>0</v>
      </c>
      <c r="BZ53" s="68">
        <f t="shared" si="17"/>
        <v>0</v>
      </c>
      <c r="CA53" s="68">
        <f t="shared" si="17"/>
        <v>0</v>
      </c>
      <c r="CB53" s="68">
        <f t="shared" si="17"/>
        <v>0</v>
      </c>
      <c r="CC53" s="68">
        <f t="shared" si="17"/>
        <v>0</v>
      </c>
      <c r="CD53" s="68">
        <f t="shared" si="17"/>
        <v>0</v>
      </c>
      <c r="CE53" s="89">
        <f>SUM(C53:CD53)</f>
        <v>111.24803093874065</v>
      </c>
    </row>
    <row r="54" spans="1:83" ht="4.5" customHeight="1">
      <c r="A54" s="14"/>
      <c r="B54" s="21"/>
      <c r="C54" s="103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5"/>
    </row>
    <row r="55" spans="1:83" ht="12.75">
      <c r="A55" s="14" t="s">
        <v>22</v>
      </c>
      <c r="B55" s="20" t="s">
        <v>23</v>
      </c>
      <c r="C55" s="103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5"/>
    </row>
    <row r="56" spans="1:83" ht="12.75">
      <c r="A56" s="14" t="s">
        <v>79</v>
      </c>
      <c r="B56" s="21" t="s">
        <v>24</v>
      </c>
      <c r="C56" s="103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5"/>
    </row>
    <row r="57" spans="1:83" ht="12.75">
      <c r="A57" s="14"/>
      <c r="B57" s="22" t="s">
        <v>40</v>
      </c>
      <c r="C57" s="64"/>
      <c r="D57" s="30"/>
      <c r="E57" s="30"/>
      <c r="F57" s="30"/>
      <c r="G57" s="65"/>
      <c r="H57" s="64"/>
      <c r="I57" s="30"/>
      <c r="J57" s="30"/>
      <c r="K57" s="30"/>
      <c r="L57" s="65"/>
      <c r="M57" s="64"/>
      <c r="N57" s="30"/>
      <c r="O57" s="30"/>
      <c r="P57" s="30"/>
      <c r="Q57" s="65"/>
      <c r="R57" s="64"/>
      <c r="S57" s="30"/>
      <c r="T57" s="30"/>
      <c r="U57" s="30"/>
      <c r="V57" s="65"/>
      <c r="W57" s="64"/>
      <c r="X57" s="30"/>
      <c r="Y57" s="30"/>
      <c r="Z57" s="30"/>
      <c r="AA57" s="65"/>
      <c r="AB57" s="64"/>
      <c r="AC57" s="30"/>
      <c r="AD57" s="30"/>
      <c r="AE57" s="30"/>
      <c r="AF57" s="65"/>
      <c r="AG57" s="64"/>
      <c r="AH57" s="30"/>
      <c r="AI57" s="30"/>
      <c r="AJ57" s="30"/>
      <c r="AK57" s="65"/>
      <c r="AL57" s="64"/>
      <c r="AM57" s="30"/>
      <c r="AN57" s="30"/>
      <c r="AO57" s="30"/>
      <c r="AP57" s="65"/>
      <c r="AQ57" s="64"/>
      <c r="AR57" s="30"/>
      <c r="AS57" s="30"/>
      <c r="AT57" s="30"/>
      <c r="AU57" s="65"/>
      <c r="AV57" s="64"/>
      <c r="AW57" s="30"/>
      <c r="AX57" s="30"/>
      <c r="AY57" s="30"/>
      <c r="AZ57" s="65"/>
      <c r="BA57" s="64"/>
      <c r="BB57" s="30"/>
      <c r="BC57" s="30"/>
      <c r="BD57" s="30"/>
      <c r="BE57" s="65"/>
      <c r="BF57" s="64"/>
      <c r="BG57" s="30"/>
      <c r="BH57" s="30"/>
      <c r="BI57" s="30"/>
      <c r="BJ57" s="65"/>
      <c r="BK57" s="64"/>
      <c r="BL57" s="30"/>
      <c r="BM57" s="30"/>
      <c r="BN57" s="30"/>
      <c r="BO57" s="65"/>
      <c r="BP57" s="64"/>
      <c r="BQ57" s="30"/>
      <c r="BR57" s="30"/>
      <c r="BS57" s="30"/>
      <c r="BT57" s="65"/>
      <c r="BU57" s="64"/>
      <c r="BV57" s="30"/>
      <c r="BW57" s="30"/>
      <c r="BX57" s="30"/>
      <c r="BY57" s="65"/>
      <c r="BZ57" s="64"/>
      <c r="CA57" s="30"/>
      <c r="CB57" s="30"/>
      <c r="CC57" s="30"/>
      <c r="CD57" s="65"/>
      <c r="CE57" s="83"/>
    </row>
    <row r="58" spans="1:83" ht="12.75">
      <c r="A58" s="14"/>
      <c r="B58" s="23" t="s">
        <v>86</v>
      </c>
      <c r="C58" s="64"/>
      <c r="D58" s="30"/>
      <c r="E58" s="30"/>
      <c r="F58" s="30"/>
      <c r="G58" s="65"/>
      <c r="H58" s="64"/>
      <c r="I58" s="30"/>
      <c r="J58" s="30"/>
      <c r="K58" s="30"/>
      <c r="L58" s="65"/>
      <c r="M58" s="64"/>
      <c r="N58" s="30"/>
      <c r="O58" s="30"/>
      <c r="P58" s="30"/>
      <c r="Q58" s="65"/>
      <c r="R58" s="64"/>
      <c r="S58" s="30"/>
      <c r="T58" s="30"/>
      <c r="U58" s="30"/>
      <c r="V58" s="65"/>
      <c r="W58" s="64"/>
      <c r="X58" s="30"/>
      <c r="Y58" s="30"/>
      <c r="Z58" s="30"/>
      <c r="AA58" s="65"/>
      <c r="AB58" s="64"/>
      <c r="AC58" s="30"/>
      <c r="AD58" s="30"/>
      <c r="AE58" s="30"/>
      <c r="AF58" s="65"/>
      <c r="AG58" s="64"/>
      <c r="AH58" s="30"/>
      <c r="AI58" s="30"/>
      <c r="AJ58" s="30"/>
      <c r="AK58" s="65"/>
      <c r="AL58" s="64"/>
      <c r="AM58" s="30"/>
      <c r="AN58" s="30"/>
      <c r="AO58" s="30"/>
      <c r="AP58" s="65"/>
      <c r="AQ58" s="64"/>
      <c r="AR58" s="30"/>
      <c r="AS58" s="30"/>
      <c r="AT58" s="30"/>
      <c r="AU58" s="65"/>
      <c r="AV58" s="64"/>
      <c r="AW58" s="30"/>
      <c r="AX58" s="30"/>
      <c r="AY58" s="30"/>
      <c r="AZ58" s="65"/>
      <c r="BA58" s="64"/>
      <c r="BB58" s="30"/>
      <c r="BC58" s="30"/>
      <c r="BD58" s="30"/>
      <c r="BE58" s="65"/>
      <c r="BF58" s="64"/>
      <c r="BG58" s="30"/>
      <c r="BH58" s="30"/>
      <c r="BI58" s="30"/>
      <c r="BJ58" s="65"/>
      <c r="BK58" s="64"/>
      <c r="BL58" s="30"/>
      <c r="BM58" s="30"/>
      <c r="BN58" s="30"/>
      <c r="BO58" s="65"/>
      <c r="BP58" s="64"/>
      <c r="BQ58" s="30"/>
      <c r="BR58" s="30"/>
      <c r="BS58" s="30"/>
      <c r="BT58" s="65"/>
      <c r="BU58" s="64"/>
      <c r="BV58" s="30"/>
      <c r="BW58" s="30"/>
      <c r="BX58" s="30"/>
      <c r="BY58" s="65"/>
      <c r="BZ58" s="64"/>
      <c r="CA58" s="30"/>
      <c r="CB58" s="30"/>
      <c r="CC58" s="30"/>
      <c r="CD58" s="65"/>
      <c r="CE58" s="83"/>
    </row>
    <row r="59" spans="1:83" ht="4.5" customHeight="1">
      <c r="A59" s="14"/>
      <c r="B59" s="25"/>
      <c r="C59" s="103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5"/>
    </row>
    <row r="60" spans="1:83" s="43" customFormat="1" ht="12.75">
      <c r="A60" s="36"/>
      <c r="B60" s="42" t="s">
        <v>102</v>
      </c>
      <c r="C60" s="71">
        <f>C25+C37+C53</f>
        <v>0</v>
      </c>
      <c r="D60" s="71">
        <f aca="true" t="shared" si="18" ref="D60:BO60">D25+D37+D53</f>
        <v>1041.8286217094183</v>
      </c>
      <c r="E60" s="71">
        <f t="shared" si="18"/>
        <v>0</v>
      </c>
      <c r="F60" s="71">
        <f t="shared" si="18"/>
        <v>0</v>
      </c>
      <c r="G60" s="71">
        <f t="shared" si="18"/>
        <v>0</v>
      </c>
      <c r="H60" s="71">
        <f t="shared" si="18"/>
        <v>129.04069685375785</v>
      </c>
      <c r="I60" s="71">
        <f t="shared" si="18"/>
        <v>305.284842684544</v>
      </c>
      <c r="J60" s="71">
        <f t="shared" si="18"/>
        <v>0.176315153</v>
      </c>
      <c r="K60" s="71">
        <f t="shared" si="18"/>
        <v>0</v>
      </c>
      <c r="L60" s="71">
        <f t="shared" si="18"/>
        <v>1177.3830215880566</v>
      </c>
      <c r="M60" s="71">
        <f t="shared" si="18"/>
        <v>0</v>
      </c>
      <c r="N60" s="71">
        <f t="shared" si="18"/>
        <v>0</v>
      </c>
      <c r="O60" s="71">
        <f t="shared" si="18"/>
        <v>0</v>
      </c>
      <c r="P60" s="71">
        <f t="shared" si="18"/>
        <v>0</v>
      </c>
      <c r="Q60" s="71">
        <f t="shared" si="18"/>
        <v>0</v>
      </c>
      <c r="R60" s="71">
        <f t="shared" si="18"/>
        <v>38.43312257995248</v>
      </c>
      <c r="S60" s="71">
        <f t="shared" si="18"/>
        <v>5.7719723585801</v>
      </c>
      <c r="T60" s="71">
        <f t="shared" si="18"/>
        <v>0</v>
      </c>
      <c r="U60" s="71">
        <f t="shared" si="18"/>
        <v>0</v>
      </c>
      <c r="V60" s="71">
        <f t="shared" si="18"/>
        <v>34.9079755733523</v>
      </c>
      <c r="W60" s="71">
        <f t="shared" si="18"/>
        <v>0</v>
      </c>
      <c r="X60" s="71">
        <f t="shared" si="18"/>
        <v>3.4606106486768002</v>
      </c>
      <c r="Y60" s="71">
        <f t="shared" si="18"/>
        <v>0</v>
      </c>
      <c r="Z60" s="71">
        <f t="shared" si="18"/>
        <v>0</v>
      </c>
      <c r="AA60" s="71">
        <f t="shared" si="18"/>
        <v>0.0021420600967</v>
      </c>
      <c r="AB60" s="71">
        <f t="shared" si="18"/>
        <v>155.9021600309207</v>
      </c>
      <c r="AC60" s="71">
        <f t="shared" si="18"/>
        <v>117.70330978844721</v>
      </c>
      <c r="AD60" s="71">
        <f t="shared" si="18"/>
        <v>0</v>
      </c>
      <c r="AE60" s="71">
        <f t="shared" si="18"/>
        <v>0</v>
      </c>
      <c r="AF60" s="71">
        <f t="shared" si="18"/>
        <v>238.6919967587841</v>
      </c>
      <c r="AG60" s="71">
        <f t="shared" si="18"/>
        <v>0</v>
      </c>
      <c r="AH60" s="71">
        <f t="shared" si="18"/>
        <v>0</v>
      </c>
      <c r="AI60" s="71">
        <f t="shared" si="18"/>
        <v>0</v>
      </c>
      <c r="AJ60" s="71">
        <f t="shared" si="18"/>
        <v>0</v>
      </c>
      <c r="AK60" s="71">
        <f t="shared" si="18"/>
        <v>0</v>
      </c>
      <c r="AL60" s="71">
        <f t="shared" si="18"/>
        <v>100.44534023885431</v>
      </c>
      <c r="AM60" s="71">
        <f t="shared" si="18"/>
        <v>5.7073311781922</v>
      </c>
      <c r="AN60" s="71">
        <f t="shared" si="18"/>
        <v>0</v>
      </c>
      <c r="AO60" s="71">
        <f t="shared" si="18"/>
        <v>0</v>
      </c>
      <c r="AP60" s="71">
        <f t="shared" si="18"/>
        <v>30.502415048060396</v>
      </c>
      <c r="AQ60" s="71">
        <f t="shared" si="18"/>
        <v>0</v>
      </c>
      <c r="AR60" s="71">
        <f t="shared" si="18"/>
        <v>0.0079892729999</v>
      </c>
      <c r="AS60" s="71">
        <f t="shared" si="18"/>
        <v>0</v>
      </c>
      <c r="AT60" s="71">
        <f t="shared" si="18"/>
        <v>0</v>
      </c>
      <c r="AU60" s="71">
        <f t="shared" si="18"/>
        <v>0</v>
      </c>
      <c r="AV60" s="71">
        <f t="shared" si="18"/>
        <v>1148.1670885154642</v>
      </c>
      <c r="AW60" s="71">
        <f t="shared" si="18"/>
        <v>459.8166922089105</v>
      </c>
      <c r="AX60" s="71">
        <f t="shared" si="18"/>
        <v>0</v>
      </c>
      <c r="AY60" s="71">
        <f t="shared" si="18"/>
        <v>0</v>
      </c>
      <c r="AZ60" s="71">
        <f t="shared" si="18"/>
        <v>1701.8174649445884</v>
      </c>
      <c r="BA60" s="71">
        <f t="shared" si="18"/>
        <v>0</v>
      </c>
      <c r="BB60" s="71">
        <f t="shared" si="18"/>
        <v>0</v>
      </c>
      <c r="BC60" s="71">
        <f t="shared" si="18"/>
        <v>0</v>
      </c>
      <c r="BD60" s="71">
        <f t="shared" si="18"/>
        <v>0</v>
      </c>
      <c r="BE60" s="71">
        <f t="shared" si="18"/>
        <v>0</v>
      </c>
      <c r="BF60" s="71">
        <f t="shared" si="18"/>
        <v>386.6092901646621</v>
      </c>
      <c r="BG60" s="71">
        <f t="shared" si="18"/>
        <v>37.9470347217348</v>
      </c>
      <c r="BH60" s="71">
        <f t="shared" si="18"/>
        <v>0</v>
      </c>
      <c r="BI60" s="71">
        <f t="shared" si="18"/>
        <v>0</v>
      </c>
      <c r="BJ60" s="71">
        <f t="shared" si="18"/>
        <v>123.2320549122654</v>
      </c>
      <c r="BK60" s="71">
        <f t="shared" si="18"/>
        <v>0</v>
      </c>
      <c r="BL60" s="71">
        <f t="shared" si="18"/>
        <v>0</v>
      </c>
      <c r="BM60" s="71">
        <f t="shared" si="18"/>
        <v>0</v>
      </c>
      <c r="BN60" s="71">
        <f t="shared" si="18"/>
        <v>0</v>
      </c>
      <c r="BO60" s="71">
        <f t="shared" si="18"/>
        <v>0</v>
      </c>
      <c r="BP60" s="71">
        <f aca="true" t="shared" si="19" ref="BP60:CD60">BP25+BP37+BP53</f>
        <v>0.034179103934999996</v>
      </c>
      <c r="BQ60" s="71">
        <f t="shared" si="19"/>
        <v>0</v>
      </c>
      <c r="BR60" s="71">
        <f t="shared" si="19"/>
        <v>0</v>
      </c>
      <c r="BS60" s="71">
        <f t="shared" si="19"/>
        <v>0</v>
      </c>
      <c r="BT60" s="71">
        <f t="shared" si="19"/>
        <v>0</v>
      </c>
      <c r="BU60" s="71">
        <f t="shared" si="19"/>
        <v>0</v>
      </c>
      <c r="BV60" s="71">
        <f t="shared" si="19"/>
        <v>0</v>
      </c>
      <c r="BW60" s="71">
        <f t="shared" si="19"/>
        <v>0</v>
      </c>
      <c r="BX60" s="71">
        <f t="shared" si="19"/>
        <v>0</v>
      </c>
      <c r="BY60" s="71">
        <f t="shared" si="19"/>
        <v>0</v>
      </c>
      <c r="BZ60" s="71">
        <f t="shared" si="19"/>
        <v>0.0021054432255</v>
      </c>
      <c r="CA60" s="71">
        <f t="shared" si="19"/>
        <v>0</v>
      </c>
      <c r="CB60" s="71">
        <f t="shared" si="19"/>
        <v>0</v>
      </c>
      <c r="CC60" s="71">
        <f t="shared" si="19"/>
        <v>0</v>
      </c>
      <c r="CD60" s="71">
        <f t="shared" si="19"/>
        <v>0</v>
      </c>
      <c r="CE60" s="90">
        <f>SUM(C60:CD60)</f>
        <v>7242.87577354048</v>
      </c>
    </row>
    <row r="61" spans="1:83" ht="4.5" customHeight="1">
      <c r="A61" s="14"/>
      <c r="B61" s="26"/>
      <c r="C61" s="121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22"/>
    </row>
    <row r="62" spans="1:83" ht="14.25" customHeight="1">
      <c r="A62" s="14" t="s">
        <v>5</v>
      </c>
      <c r="B62" s="27" t="s">
        <v>26</v>
      </c>
      <c r="C62" s="121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22"/>
    </row>
    <row r="63" spans="1:83" ht="12.75">
      <c r="A63" s="14"/>
      <c r="B63" s="22" t="s">
        <v>40</v>
      </c>
      <c r="C63" s="30"/>
      <c r="D63" s="30"/>
      <c r="E63" s="30"/>
      <c r="F63" s="30"/>
      <c r="G63" s="72"/>
      <c r="H63" s="64"/>
      <c r="I63" s="30"/>
      <c r="J63" s="30"/>
      <c r="K63" s="30"/>
      <c r="L63" s="72"/>
      <c r="M63" s="64"/>
      <c r="N63" s="30"/>
      <c r="O63" s="30"/>
      <c r="P63" s="30"/>
      <c r="Q63" s="72"/>
      <c r="R63" s="64"/>
      <c r="S63" s="30"/>
      <c r="T63" s="30"/>
      <c r="U63" s="30"/>
      <c r="V63" s="65"/>
      <c r="W63" s="73"/>
      <c r="X63" s="30"/>
      <c r="Y63" s="30"/>
      <c r="Z63" s="30"/>
      <c r="AA63" s="72"/>
      <c r="AB63" s="64"/>
      <c r="AC63" s="30"/>
      <c r="AD63" s="30"/>
      <c r="AE63" s="30"/>
      <c r="AF63" s="72"/>
      <c r="AG63" s="64"/>
      <c r="AH63" s="30"/>
      <c r="AI63" s="30"/>
      <c r="AJ63" s="30"/>
      <c r="AK63" s="72"/>
      <c r="AL63" s="64"/>
      <c r="AM63" s="30"/>
      <c r="AN63" s="30"/>
      <c r="AO63" s="30"/>
      <c r="AP63" s="72"/>
      <c r="AQ63" s="64"/>
      <c r="AR63" s="30"/>
      <c r="AS63" s="30"/>
      <c r="AT63" s="30"/>
      <c r="AU63" s="72"/>
      <c r="AV63" s="64"/>
      <c r="AW63" s="30"/>
      <c r="AX63" s="30"/>
      <c r="AY63" s="30"/>
      <c r="AZ63" s="72"/>
      <c r="BA63" s="64"/>
      <c r="BB63" s="30"/>
      <c r="BC63" s="30"/>
      <c r="BD63" s="30"/>
      <c r="BE63" s="72"/>
      <c r="BF63" s="64"/>
      <c r="BG63" s="30"/>
      <c r="BH63" s="30"/>
      <c r="BI63" s="30"/>
      <c r="BJ63" s="72"/>
      <c r="BK63" s="64"/>
      <c r="BL63" s="30"/>
      <c r="BM63" s="30"/>
      <c r="BN63" s="30"/>
      <c r="BO63" s="72"/>
      <c r="BP63" s="64"/>
      <c r="BQ63" s="30"/>
      <c r="BR63" s="30"/>
      <c r="BS63" s="30"/>
      <c r="BT63" s="72"/>
      <c r="BU63" s="64"/>
      <c r="BV63" s="30"/>
      <c r="BW63" s="30"/>
      <c r="BX63" s="30"/>
      <c r="BY63" s="72"/>
      <c r="BZ63" s="64"/>
      <c r="CA63" s="30"/>
      <c r="CB63" s="30"/>
      <c r="CC63" s="30"/>
      <c r="CD63" s="72"/>
      <c r="CE63" s="86"/>
    </row>
    <row r="64" spans="1:83" ht="13.5" thickBot="1">
      <c r="A64" s="28"/>
      <c r="B64" s="23" t="s">
        <v>86</v>
      </c>
      <c r="C64" s="30"/>
      <c r="D64" s="30"/>
      <c r="E64" s="30"/>
      <c r="F64" s="30"/>
      <c r="G64" s="72"/>
      <c r="H64" s="64"/>
      <c r="I64" s="30"/>
      <c r="J64" s="30"/>
      <c r="K64" s="30"/>
      <c r="L64" s="72"/>
      <c r="M64" s="64"/>
      <c r="N64" s="30"/>
      <c r="O64" s="30"/>
      <c r="P64" s="30"/>
      <c r="Q64" s="72"/>
      <c r="R64" s="64"/>
      <c r="S64" s="30"/>
      <c r="T64" s="30"/>
      <c r="U64" s="30"/>
      <c r="V64" s="65"/>
      <c r="W64" s="73"/>
      <c r="X64" s="30"/>
      <c r="Y64" s="30"/>
      <c r="Z64" s="30"/>
      <c r="AA64" s="72"/>
      <c r="AB64" s="64"/>
      <c r="AC64" s="30"/>
      <c r="AD64" s="30"/>
      <c r="AE64" s="30"/>
      <c r="AF64" s="72"/>
      <c r="AG64" s="64"/>
      <c r="AH64" s="30"/>
      <c r="AI64" s="30"/>
      <c r="AJ64" s="30"/>
      <c r="AK64" s="72"/>
      <c r="AL64" s="64"/>
      <c r="AM64" s="30"/>
      <c r="AN64" s="30"/>
      <c r="AO64" s="30"/>
      <c r="AP64" s="72"/>
      <c r="AQ64" s="64"/>
      <c r="AR64" s="30"/>
      <c r="AS64" s="30"/>
      <c r="AT64" s="30"/>
      <c r="AU64" s="72"/>
      <c r="AV64" s="64"/>
      <c r="AW64" s="30"/>
      <c r="AX64" s="30"/>
      <c r="AY64" s="30"/>
      <c r="AZ64" s="72"/>
      <c r="BA64" s="64"/>
      <c r="BB64" s="30"/>
      <c r="BC64" s="30"/>
      <c r="BD64" s="30"/>
      <c r="BE64" s="72"/>
      <c r="BF64" s="64"/>
      <c r="BG64" s="30"/>
      <c r="BH64" s="30"/>
      <c r="BI64" s="30"/>
      <c r="BJ64" s="72"/>
      <c r="BK64" s="64"/>
      <c r="BL64" s="30"/>
      <c r="BM64" s="30"/>
      <c r="BN64" s="30"/>
      <c r="BO64" s="72"/>
      <c r="BP64" s="64"/>
      <c r="BQ64" s="30"/>
      <c r="BR64" s="30"/>
      <c r="BS64" s="30"/>
      <c r="BT64" s="72"/>
      <c r="BU64" s="64"/>
      <c r="BV64" s="30"/>
      <c r="BW64" s="30"/>
      <c r="BX64" s="30"/>
      <c r="BY64" s="72"/>
      <c r="BZ64" s="64"/>
      <c r="CA64" s="30"/>
      <c r="CB64" s="30"/>
      <c r="CC64" s="30"/>
      <c r="CD64" s="72"/>
      <c r="CE64" s="86"/>
    </row>
    <row r="65" spans="1:2" ht="6" customHeight="1">
      <c r="A65" s="5"/>
      <c r="B65" s="19"/>
    </row>
    <row r="66" spans="1:12" ht="12.75">
      <c r="A66" s="5"/>
      <c r="B66" s="5" t="s">
        <v>29</v>
      </c>
      <c r="L66" s="75" t="s">
        <v>41</v>
      </c>
    </row>
    <row r="67" spans="1:12" ht="12.75">
      <c r="A67" s="5"/>
      <c r="B67" s="5" t="s">
        <v>30</v>
      </c>
      <c r="L67" s="76" t="s">
        <v>33</v>
      </c>
    </row>
    <row r="68" ht="12.75">
      <c r="L68" s="76" t="s">
        <v>34</v>
      </c>
    </row>
    <row r="69" spans="2:12" ht="12.75">
      <c r="B69" s="5" t="s">
        <v>36</v>
      </c>
      <c r="L69" s="76" t="s">
        <v>101</v>
      </c>
    </row>
    <row r="70" spans="2:12" ht="12.75">
      <c r="B70" s="5" t="s">
        <v>37</v>
      </c>
      <c r="L70" s="76" t="s">
        <v>103</v>
      </c>
    </row>
    <row r="71" spans="2:12" ht="12.75">
      <c r="B71" s="5"/>
      <c r="L71" s="76" t="s">
        <v>35</v>
      </c>
    </row>
    <row r="79" ht="12.75">
      <c r="B79" s="5"/>
    </row>
  </sheetData>
  <sheetProtection/>
  <mergeCells count="56">
    <mergeCell ref="C59:CE59"/>
    <mergeCell ref="A1:A5"/>
    <mergeCell ref="C40:CE40"/>
    <mergeCell ref="C61:CE61"/>
    <mergeCell ref="C62:CE62"/>
    <mergeCell ref="C44:CE44"/>
    <mergeCell ref="C45:CE45"/>
    <mergeCell ref="C48:CE48"/>
    <mergeCell ref="C54:CE54"/>
    <mergeCell ref="C55:CE55"/>
    <mergeCell ref="C56:CE56"/>
    <mergeCell ref="C28:CE28"/>
    <mergeCell ref="C26:CE26"/>
    <mergeCell ref="C31:CE31"/>
    <mergeCell ref="C38:CE38"/>
    <mergeCell ref="C39:CE39"/>
    <mergeCell ref="C43:CE43"/>
    <mergeCell ref="C1:CE1"/>
    <mergeCell ref="BA3:BJ3"/>
    <mergeCell ref="CE2:CE5"/>
    <mergeCell ref="W3:AF3"/>
    <mergeCell ref="AG3:AP3"/>
    <mergeCell ref="C27:CE27"/>
    <mergeCell ref="BK2:CD2"/>
    <mergeCell ref="BK3:BT3"/>
    <mergeCell ref="BU3:CD3"/>
    <mergeCell ref="BK4:BO4"/>
    <mergeCell ref="C10:CE10"/>
    <mergeCell ref="C13:CE13"/>
    <mergeCell ref="C16:CE16"/>
    <mergeCell ref="C19:CE19"/>
    <mergeCell ref="C22:CE22"/>
    <mergeCell ref="BP4:BT4"/>
    <mergeCell ref="BU4:BY4"/>
    <mergeCell ref="BZ4:CD4"/>
    <mergeCell ref="AL4:AP4"/>
    <mergeCell ref="B1:B5"/>
    <mergeCell ref="C7:CE7"/>
    <mergeCell ref="C6:CE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  <mergeCell ref="M3:V3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6"/>
  <sheetViews>
    <sheetView tabSelected="1" zoomScalePageLayoutView="0" workbookViewId="0" topLeftCell="A13">
      <selection activeCell="B1" sqref="B1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13.421875" style="0" bestFit="1" customWidth="1"/>
    <col min="12" max="12" width="19.8515625" style="0" bestFit="1" customWidth="1"/>
  </cols>
  <sheetData>
    <row r="2" spans="2:12" ht="12.75">
      <c r="B2" s="123" t="s">
        <v>119</v>
      </c>
      <c r="C2" s="124"/>
      <c r="D2" s="124"/>
      <c r="E2" s="124"/>
      <c r="F2" s="124"/>
      <c r="G2" s="124"/>
      <c r="H2" s="124"/>
      <c r="I2" s="124"/>
      <c r="J2" s="124"/>
      <c r="K2" s="124"/>
      <c r="L2" s="125"/>
    </row>
    <row r="3" spans="2:12" ht="12.75">
      <c r="B3" s="123" t="s">
        <v>104</v>
      </c>
      <c r="C3" s="124"/>
      <c r="D3" s="124"/>
      <c r="E3" s="124"/>
      <c r="F3" s="124"/>
      <c r="G3" s="124"/>
      <c r="H3" s="124"/>
      <c r="I3" s="124"/>
      <c r="J3" s="124"/>
      <c r="K3" s="124"/>
      <c r="L3" s="125"/>
    </row>
    <row r="4" spans="2:12" ht="30">
      <c r="B4" s="4" t="s">
        <v>78</v>
      </c>
      <c r="C4" s="18" t="s">
        <v>42</v>
      </c>
      <c r="D4" s="18" t="s">
        <v>90</v>
      </c>
      <c r="E4" s="44" t="s">
        <v>91</v>
      </c>
      <c r="F4" s="44" t="s">
        <v>7</v>
      </c>
      <c r="G4" s="18" t="s">
        <v>8</v>
      </c>
      <c r="H4" s="18" t="s">
        <v>23</v>
      </c>
      <c r="I4" s="18" t="s">
        <v>97</v>
      </c>
      <c r="J4" s="32" t="s">
        <v>98</v>
      </c>
      <c r="K4" s="45" t="s">
        <v>77</v>
      </c>
      <c r="L4" s="18" t="s">
        <v>99</v>
      </c>
    </row>
    <row r="5" spans="2:12" ht="12.75">
      <c r="B5" s="15">
        <v>1</v>
      </c>
      <c r="C5" s="16" t="s">
        <v>43</v>
      </c>
      <c r="D5" s="46">
        <v>0</v>
      </c>
      <c r="E5" s="80">
        <v>0</v>
      </c>
      <c r="F5" s="80">
        <v>0.0712987251286</v>
      </c>
      <c r="G5" s="80">
        <v>0</v>
      </c>
      <c r="H5" s="80">
        <v>0</v>
      </c>
      <c r="I5" s="80"/>
      <c r="J5" s="80">
        <v>0.000166194</v>
      </c>
      <c r="K5" s="30">
        <f aca="true" t="shared" si="0" ref="K5:K41">E5+F5+I5+J5</f>
        <v>0.0714649191286</v>
      </c>
      <c r="L5" s="30">
        <v>0</v>
      </c>
    </row>
    <row r="6" spans="2:12" ht="12.75">
      <c r="B6" s="15">
        <v>2</v>
      </c>
      <c r="C6" s="17" t="s">
        <v>44</v>
      </c>
      <c r="D6" s="46">
        <v>0</v>
      </c>
      <c r="E6" s="80">
        <v>0.5830256179991</v>
      </c>
      <c r="F6" s="80">
        <v>21.5750623825667</v>
      </c>
      <c r="G6" s="80">
        <v>0</v>
      </c>
      <c r="H6" s="80">
        <v>0</v>
      </c>
      <c r="I6" s="80"/>
      <c r="J6" s="80">
        <v>0.816101506</v>
      </c>
      <c r="K6" s="30">
        <f t="shared" si="0"/>
        <v>22.974189506565796</v>
      </c>
      <c r="L6" s="30">
        <v>0</v>
      </c>
    </row>
    <row r="7" spans="2:12" ht="12.75">
      <c r="B7" s="15">
        <v>3</v>
      </c>
      <c r="C7" s="16" t="s">
        <v>45</v>
      </c>
      <c r="D7" s="46">
        <v>0</v>
      </c>
      <c r="E7" s="80">
        <v>0</v>
      </c>
      <c r="F7" s="80">
        <v>0.3419404877095</v>
      </c>
      <c r="G7" s="80">
        <v>0</v>
      </c>
      <c r="H7" s="80">
        <v>0</v>
      </c>
      <c r="I7" s="80"/>
      <c r="J7" s="80">
        <v>0.000166194</v>
      </c>
      <c r="K7" s="30">
        <f t="shared" si="0"/>
        <v>0.3421066817095</v>
      </c>
      <c r="L7" s="30">
        <v>0</v>
      </c>
    </row>
    <row r="8" spans="2:12" ht="12.75">
      <c r="B8" s="15">
        <v>4</v>
      </c>
      <c r="C8" s="17" t="s">
        <v>46</v>
      </c>
      <c r="D8" s="46">
        <v>0</v>
      </c>
      <c r="E8" s="80">
        <v>0.20243658148369997</v>
      </c>
      <c r="F8" s="80">
        <v>7.601266020446398</v>
      </c>
      <c r="G8" s="80">
        <v>0</v>
      </c>
      <c r="H8" s="80">
        <v>0</v>
      </c>
      <c r="I8" s="80"/>
      <c r="J8" s="80">
        <v>0.17300634100000023</v>
      </c>
      <c r="K8" s="30">
        <f t="shared" si="0"/>
        <v>7.976708942930099</v>
      </c>
      <c r="L8" s="30">
        <v>0</v>
      </c>
    </row>
    <row r="9" spans="2:12" ht="12.75">
      <c r="B9" s="15">
        <v>5</v>
      </c>
      <c r="C9" s="17" t="s">
        <v>47</v>
      </c>
      <c r="D9" s="46">
        <v>0</v>
      </c>
      <c r="E9" s="80">
        <v>0.3182680962896</v>
      </c>
      <c r="F9" s="80">
        <v>5.660923225056601</v>
      </c>
      <c r="G9" s="80">
        <v>0</v>
      </c>
      <c r="H9" s="80">
        <v>0</v>
      </c>
      <c r="I9" s="80"/>
      <c r="J9" s="80">
        <v>0.13966555500000005</v>
      </c>
      <c r="K9" s="30">
        <f t="shared" si="0"/>
        <v>6.118856876346201</v>
      </c>
      <c r="L9" s="30">
        <v>0</v>
      </c>
    </row>
    <row r="10" spans="2:12" ht="12.75">
      <c r="B10" s="15">
        <v>6</v>
      </c>
      <c r="C10" s="17" t="s">
        <v>48</v>
      </c>
      <c r="D10" s="46">
        <v>0</v>
      </c>
      <c r="E10" s="80">
        <v>1.9566283286121</v>
      </c>
      <c r="F10" s="80">
        <v>20.792671360148805</v>
      </c>
      <c r="G10" s="80">
        <v>0</v>
      </c>
      <c r="H10" s="80">
        <v>0</v>
      </c>
      <c r="I10" s="80"/>
      <c r="J10" s="80">
        <v>0.08815545699999995</v>
      </c>
      <c r="K10" s="30">
        <f t="shared" si="0"/>
        <v>22.837455145760906</v>
      </c>
      <c r="L10" s="30">
        <v>0</v>
      </c>
    </row>
    <row r="11" spans="2:12" ht="12.75">
      <c r="B11" s="15">
        <v>7</v>
      </c>
      <c r="C11" s="17" t="s">
        <v>49</v>
      </c>
      <c r="D11" s="46">
        <v>0</v>
      </c>
      <c r="E11" s="80">
        <v>0.2519738095156</v>
      </c>
      <c r="F11" s="80">
        <v>12.4205208609286</v>
      </c>
      <c r="G11" s="80">
        <v>0</v>
      </c>
      <c r="H11" s="80">
        <v>0</v>
      </c>
      <c r="I11" s="80"/>
      <c r="J11" s="80">
        <v>0.14615468200000006</v>
      </c>
      <c r="K11" s="30">
        <f t="shared" si="0"/>
        <v>12.8186493524442</v>
      </c>
      <c r="L11" s="30">
        <v>0</v>
      </c>
    </row>
    <row r="12" spans="2:12" ht="12.75">
      <c r="B12" s="15">
        <v>8</v>
      </c>
      <c r="C12" s="16" t="s">
        <v>50</v>
      </c>
      <c r="D12" s="46">
        <v>0</v>
      </c>
      <c r="E12" s="80">
        <v>0</v>
      </c>
      <c r="F12" s="80">
        <v>0</v>
      </c>
      <c r="G12" s="80">
        <v>0</v>
      </c>
      <c r="H12" s="80">
        <v>0</v>
      </c>
      <c r="I12" s="80"/>
      <c r="J12" s="80">
        <v>0</v>
      </c>
      <c r="K12" s="30">
        <f t="shared" si="0"/>
        <v>0</v>
      </c>
      <c r="L12" s="30">
        <v>0</v>
      </c>
    </row>
    <row r="13" spans="2:12" ht="12.75">
      <c r="B13" s="15">
        <v>9</v>
      </c>
      <c r="C13" s="16" t="s">
        <v>51</v>
      </c>
      <c r="D13" s="46">
        <v>0</v>
      </c>
      <c r="E13" s="80">
        <v>0</v>
      </c>
      <c r="F13" s="80">
        <v>0</v>
      </c>
      <c r="G13" s="80">
        <v>0</v>
      </c>
      <c r="H13" s="80">
        <v>0</v>
      </c>
      <c r="I13" s="80"/>
      <c r="J13" s="80">
        <v>0</v>
      </c>
      <c r="K13" s="30">
        <f t="shared" si="0"/>
        <v>0</v>
      </c>
      <c r="L13" s="30">
        <v>0</v>
      </c>
    </row>
    <row r="14" spans="2:12" ht="12.75">
      <c r="B14" s="15">
        <v>10</v>
      </c>
      <c r="C14" s="17" t="s">
        <v>52</v>
      </c>
      <c r="D14" s="46">
        <v>0</v>
      </c>
      <c r="E14" s="80">
        <v>1.5476379480958</v>
      </c>
      <c r="F14" s="80">
        <v>20.0166269900887</v>
      </c>
      <c r="G14" s="80">
        <v>0</v>
      </c>
      <c r="H14" s="80">
        <v>0</v>
      </c>
      <c r="I14" s="80"/>
      <c r="J14" s="80">
        <v>9.725008603000001</v>
      </c>
      <c r="K14" s="30">
        <f t="shared" si="0"/>
        <v>31.2892735411845</v>
      </c>
      <c r="L14" s="30">
        <v>0</v>
      </c>
    </row>
    <row r="15" spans="2:12" ht="12.75">
      <c r="B15" s="15">
        <v>11</v>
      </c>
      <c r="C15" s="17" t="s">
        <v>53</v>
      </c>
      <c r="D15" s="46">
        <v>0</v>
      </c>
      <c r="E15" s="80">
        <v>26.4750431044414</v>
      </c>
      <c r="F15" s="80">
        <v>506.2226583820966</v>
      </c>
      <c r="G15" s="80">
        <v>0</v>
      </c>
      <c r="H15" s="80">
        <v>0</v>
      </c>
      <c r="I15" s="80"/>
      <c r="J15" s="80">
        <v>4.351533021999982</v>
      </c>
      <c r="K15" s="30">
        <f t="shared" si="0"/>
        <v>537.049234508538</v>
      </c>
      <c r="L15" s="30">
        <v>0</v>
      </c>
    </row>
    <row r="16" spans="2:12" ht="12.75">
      <c r="B16" s="15">
        <v>12</v>
      </c>
      <c r="C16" s="17" t="s">
        <v>54</v>
      </c>
      <c r="D16" s="46">
        <v>0</v>
      </c>
      <c r="E16" s="80">
        <v>10.250616854189602</v>
      </c>
      <c r="F16" s="80">
        <v>140.43907486992399</v>
      </c>
      <c r="G16" s="80">
        <v>0</v>
      </c>
      <c r="H16" s="80">
        <v>0</v>
      </c>
      <c r="I16" s="80"/>
      <c r="J16" s="80">
        <v>1.6400518749999995</v>
      </c>
      <c r="K16" s="30">
        <f t="shared" si="0"/>
        <v>152.32974359911358</v>
      </c>
      <c r="L16" s="30">
        <v>0</v>
      </c>
    </row>
    <row r="17" spans="2:12" ht="12.75">
      <c r="B17" s="15">
        <v>13</v>
      </c>
      <c r="C17" s="17" t="s">
        <v>55</v>
      </c>
      <c r="D17" s="46">
        <v>0</v>
      </c>
      <c r="E17" s="80">
        <v>0.053010785193500005</v>
      </c>
      <c r="F17" s="80">
        <v>3.2692427312215004</v>
      </c>
      <c r="G17" s="80">
        <v>0</v>
      </c>
      <c r="H17" s="80">
        <v>0</v>
      </c>
      <c r="I17" s="80"/>
      <c r="J17" s="80">
        <v>0.02717138199999999</v>
      </c>
      <c r="K17" s="30">
        <f t="shared" si="0"/>
        <v>3.3494248984150006</v>
      </c>
      <c r="L17" s="30">
        <v>0</v>
      </c>
    </row>
    <row r="18" spans="2:12" ht="12.75">
      <c r="B18" s="15">
        <v>14</v>
      </c>
      <c r="C18" s="17" t="s">
        <v>56</v>
      </c>
      <c r="D18" s="46">
        <v>0</v>
      </c>
      <c r="E18" s="80">
        <v>0.027372068483799996</v>
      </c>
      <c r="F18" s="80">
        <v>1.0302863978366</v>
      </c>
      <c r="G18" s="80">
        <v>0</v>
      </c>
      <c r="H18" s="80">
        <v>0</v>
      </c>
      <c r="I18" s="80"/>
      <c r="J18" s="80">
        <v>0.050467246</v>
      </c>
      <c r="K18" s="30">
        <f t="shared" si="0"/>
        <v>1.1081257123203998</v>
      </c>
      <c r="L18" s="30">
        <v>0</v>
      </c>
    </row>
    <row r="19" spans="2:12" ht="12.75">
      <c r="B19" s="15">
        <v>15</v>
      </c>
      <c r="C19" s="17" t="s">
        <v>57</v>
      </c>
      <c r="D19" s="46">
        <v>0</v>
      </c>
      <c r="E19" s="80">
        <v>0.4800392249027</v>
      </c>
      <c r="F19" s="80">
        <v>10.4874142463467</v>
      </c>
      <c r="G19" s="80">
        <v>0</v>
      </c>
      <c r="H19" s="80">
        <v>0</v>
      </c>
      <c r="I19" s="80"/>
      <c r="J19" s="80">
        <v>0.1813809369999999</v>
      </c>
      <c r="K19" s="30">
        <f t="shared" si="0"/>
        <v>11.148834408249401</v>
      </c>
      <c r="L19" s="30">
        <v>0</v>
      </c>
    </row>
    <row r="20" spans="2:12" ht="12.75">
      <c r="B20" s="15">
        <v>16</v>
      </c>
      <c r="C20" s="17" t="s">
        <v>58</v>
      </c>
      <c r="D20" s="46">
        <v>0</v>
      </c>
      <c r="E20" s="80">
        <v>36.6136907090886</v>
      </c>
      <c r="F20" s="80">
        <v>239.10513823601065</v>
      </c>
      <c r="G20" s="80">
        <v>0</v>
      </c>
      <c r="H20" s="80">
        <v>0</v>
      </c>
      <c r="I20" s="80"/>
      <c r="J20" s="80">
        <v>6.873087375999993</v>
      </c>
      <c r="K20" s="30">
        <f t="shared" si="0"/>
        <v>282.59191632109923</v>
      </c>
      <c r="L20" s="30">
        <v>0</v>
      </c>
    </row>
    <row r="21" spans="2:12" ht="12.75">
      <c r="B21" s="15">
        <v>17</v>
      </c>
      <c r="C21" s="17" t="s">
        <v>59</v>
      </c>
      <c r="D21" s="46">
        <v>0</v>
      </c>
      <c r="E21" s="80">
        <v>0.1366722907092</v>
      </c>
      <c r="F21" s="80">
        <v>13.0865688833773</v>
      </c>
      <c r="G21" s="80">
        <v>0</v>
      </c>
      <c r="H21" s="80">
        <v>0</v>
      </c>
      <c r="I21" s="80"/>
      <c r="J21" s="80">
        <v>2.2132315389999997</v>
      </c>
      <c r="K21" s="30">
        <f t="shared" si="0"/>
        <v>15.436472713086498</v>
      </c>
      <c r="L21" s="30">
        <v>0</v>
      </c>
    </row>
    <row r="22" spans="2:12" ht="12.75">
      <c r="B22" s="15">
        <v>18</v>
      </c>
      <c r="C22" s="16" t="s">
        <v>60</v>
      </c>
      <c r="D22" s="46">
        <v>0</v>
      </c>
      <c r="E22" s="80">
        <v>0</v>
      </c>
      <c r="F22" s="80">
        <v>0</v>
      </c>
      <c r="G22" s="80">
        <v>0</v>
      </c>
      <c r="H22" s="80">
        <v>0</v>
      </c>
      <c r="I22" s="80"/>
      <c r="J22" s="80">
        <v>0</v>
      </c>
      <c r="K22" s="30">
        <f t="shared" si="0"/>
        <v>0</v>
      </c>
      <c r="L22" s="30">
        <v>0</v>
      </c>
    </row>
    <row r="23" spans="2:12" ht="12.75">
      <c r="B23" s="15">
        <v>19</v>
      </c>
      <c r="C23" s="17" t="s">
        <v>61</v>
      </c>
      <c r="D23" s="46">
        <v>0</v>
      </c>
      <c r="E23" s="80">
        <v>1.0595556338052001</v>
      </c>
      <c r="F23" s="80">
        <v>49.862891890370705</v>
      </c>
      <c r="G23" s="80">
        <v>0</v>
      </c>
      <c r="H23" s="80">
        <v>0</v>
      </c>
      <c r="I23" s="80"/>
      <c r="J23" s="80">
        <v>0.2628694640000004</v>
      </c>
      <c r="K23" s="30">
        <f t="shared" si="0"/>
        <v>51.185316988175906</v>
      </c>
      <c r="L23" s="30">
        <v>0</v>
      </c>
    </row>
    <row r="24" spans="2:12" ht="12.75">
      <c r="B24" s="15">
        <v>20</v>
      </c>
      <c r="C24" s="17" t="s">
        <v>62</v>
      </c>
      <c r="D24" s="46">
        <v>0</v>
      </c>
      <c r="E24" s="80">
        <v>94.27859518979949</v>
      </c>
      <c r="F24" s="80">
        <v>4544.915946305957</v>
      </c>
      <c r="G24" s="80">
        <v>0</v>
      </c>
      <c r="H24" s="80">
        <v>0</v>
      </c>
      <c r="I24" s="80"/>
      <c r="J24" s="80">
        <v>60.766627080741664</v>
      </c>
      <c r="K24" s="30">
        <f t="shared" si="0"/>
        <v>4699.961168576498</v>
      </c>
      <c r="L24" s="30">
        <v>0</v>
      </c>
    </row>
    <row r="25" spans="2:12" ht="12.75">
      <c r="B25" s="15">
        <v>21</v>
      </c>
      <c r="C25" s="16" t="s">
        <v>63</v>
      </c>
      <c r="D25" s="46">
        <v>0</v>
      </c>
      <c r="E25" s="80">
        <v>0</v>
      </c>
      <c r="F25" s="80">
        <v>0.13387300545109998</v>
      </c>
      <c r="G25" s="80">
        <v>0</v>
      </c>
      <c r="H25" s="80">
        <v>0</v>
      </c>
      <c r="I25" s="80"/>
      <c r="J25" s="80">
        <v>0</v>
      </c>
      <c r="K25" s="30">
        <f t="shared" si="0"/>
        <v>0.13387300545109998</v>
      </c>
      <c r="L25" s="30">
        <v>0</v>
      </c>
    </row>
    <row r="26" spans="2:12" ht="12.75">
      <c r="B26" s="15">
        <v>22</v>
      </c>
      <c r="C26" s="17" t="s">
        <v>64</v>
      </c>
      <c r="D26" s="46">
        <v>0</v>
      </c>
      <c r="E26" s="80">
        <v>0.3824094571612</v>
      </c>
      <c r="F26" s="80">
        <v>1.3129707925793999</v>
      </c>
      <c r="G26" s="80">
        <v>0</v>
      </c>
      <c r="H26" s="80">
        <v>0</v>
      </c>
      <c r="I26" s="80"/>
      <c r="J26" s="80">
        <v>0.156223379</v>
      </c>
      <c r="K26" s="30">
        <f t="shared" si="0"/>
        <v>1.8516036287406</v>
      </c>
      <c r="L26" s="30">
        <v>0</v>
      </c>
    </row>
    <row r="27" spans="2:12" ht="12.75">
      <c r="B27" s="15">
        <v>23</v>
      </c>
      <c r="C27" s="16" t="s">
        <v>65</v>
      </c>
      <c r="D27" s="46">
        <v>0</v>
      </c>
      <c r="E27" s="80">
        <v>0</v>
      </c>
      <c r="F27" s="80">
        <v>0</v>
      </c>
      <c r="G27" s="80">
        <v>0</v>
      </c>
      <c r="H27" s="80">
        <v>0</v>
      </c>
      <c r="I27" s="80"/>
      <c r="J27" s="80">
        <v>0</v>
      </c>
      <c r="K27" s="30">
        <f t="shared" si="0"/>
        <v>0</v>
      </c>
      <c r="L27" s="30">
        <v>0</v>
      </c>
    </row>
    <row r="28" spans="2:12" ht="12.75">
      <c r="B28" s="15">
        <v>24</v>
      </c>
      <c r="C28" s="16" t="s">
        <v>66</v>
      </c>
      <c r="D28" s="46">
        <v>0</v>
      </c>
      <c r="E28" s="80">
        <v>0.0007750499032</v>
      </c>
      <c r="F28" s="80">
        <v>0.026978787773899997</v>
      </c>
      <c r="G28" s="80">
        <v>0</v>
      </c>
      <c r="H28" s="80">
        <v>0</v>
      </c>
      <c r="I28" s="80"/>
      <c r="J28" s="80">
        <v>0.0030453</v>
      </c>
      <c r="K28" s="30">
        <f t="shared" si="0"/>
        <v>0.0307991376771</v>
      </c>
      <c r="L28" s="30">
        <v>0</v>
      </c>
    </row>
    <row r="29" spans="2:12" ht="12.75">
      <c r="B29" s="15">
        <v>25</v>
      </c>
      <c r="C29" s="17" t="s">
        <v>67</v>
      </c>
      <c r="D29" s="46">
        <v>0</v>
      </c>
      <c r="E29" s="80">
        <v>46.49093254809</v>
      </c>
      <c r="F29" s="80">
        <v>417.7990890976094</v>
      </c>
      <c r="G29" s="80">
        <v>0</v>
      </c>
      <c r="H29" s="80">
        <v>0</v>
      </c>
      <c r="I29" s="80"/>
      <c r="J29" s="80">
        <v>6.777066544999998</v>
      </c>
      <c r="K29" s="30">
        <f t="shared" si="0"/>
        <v>471.06708819069945</v>
      </c>
      <c r="L29" s="30">
        <v>0</v>
      </c>
    </row>
    <row r="30" spans="2:12" ht="12.75">
      <c r="B30" s="15">
        <v>26</v>
      </c>
      <c r="C30" s="17" t="s">
        <v>68</v>
      </c>
      <c r="D30" s="46">
        <v>0</v>
      </c>
      <c r="E30" s="80">
        <v>0.0630405815801</v>
      </c>
      <c r="F30" s="80">
        <v>9.190839466155298</v>
      </c>
      <c r="G30" s="80">
        <v>0</v>
      </c>
      <c r="H30" s="80">
        <v>0</v>
      </c>
      <c r="I30" s="80"/>
      <c r="J30" s="80">
        <v>0.34782913100000024</v>
      </c>
      <c r="K30" s="30">
        <f t="shared" si="0"/>
        <v>9.6017091787354</v>
      </c>
      <c r="L30" s="30">
        <v>0</v>
      </c>
    </row>
    <row r="31" spans="2:12" ht="12.75">
      <c r="B31" s="15">
        <v>27</v>
      </c>
      <c r="C31" s="17" t="s">
        <v>17</v>
      </c>
      <c r="D31" s="46">
        <v>0</v>
      </c>
      <c r="E31" s="80">
        <v>0.22828359348360003</v>
      </c>
      <c r="F31" s="80">
        <v>8.6872158670603</v>
      </c>
      <c r="G31" s="80">
        <v>0</v>
      </c>
      <c r="H31" s="80">
        <v>0</v>
      </c>
      <c r="I31" s="80"/>
      <c r="J31" s="80">
        <v>1.5398750200000004</v>
      </c>
      <c r="K31" s="30">
        <f t="shared" si="0"/>
        <v>10.455374480543899</v>
      </c>
      <c r="L31" s="30">
        <v>0</v>
      </c>
    </row>
    <row r="32" spans="2:12" ht="12.75">
      <c r="B32" s="15">
        <v>28</v>
      </c>
      <c r="C32" s="17" t="s">
        <v>69</v>
      </c>
      <c r="D32" s="46">
        <v>0</v>
      </c>
      <c r="E32" s="80">
        <v>0.009970698870799998</v>
      </c>
      <c r="F32" s="80">
        <v>0.5111764848049001</v>
      </c>
      <c r="G32" s="80">
        <v>0</v>
      </c>
      <c r="H32" s="80">
        <v>0</v>
      </c>
      <c r="I32" s="80"/>
      <c r="J32" s="80">
        <v>0.015379542999999997</v>
      </c>
      <c r="K32" s="30">
        <f t="shared" si="0"/>
        <v>0.5365267266757001</v>
      </c>
      <c r="L32" s="30">
        <v>0</v>
      </c>
    </row>
    <row r="33" spans="2:12" ht="12.75">
      <c r="B33" s="15">
        <v>29</v>
      </c>
      <c r="C33" s="17" t="s">
        <v>70</v>
      </c>
      <c r="D33" s="46">
        <v>0</v>
      </c>
      <c r="E33" s="80">
        <v>1.1262476862889</v>
      </c>
      <c r="F33" s="80">
        <v>67.29212354910891</v>
      </c>
      <c r="G33" s="80">
        <v>0</v>
      </c>
      <c r="H33" s="80">
        <v>0</v>
      </c>
      <c r="I33" s="80"/>
      <c r="J33" s="80">
        <v>0.17835964900000023</v>
      </c>
      <c r="K33" s="30">
        <f t="shared" si="0"/>
        <v>68.59673088439781</v>
      </c>
      <c r="L33" s="30">
        <v>0</v>
      </c>
    </row>
    <row r="34" spans="2:12" ht="12.75">
      <c r="B34" s="15">
        <v>30</v>
      </c>
      <c r="C34" s="17" t="s">
        <v>71</v>
      </c>
      <c r="D34" s="46">
        <v>0</v>
      </c>
      <c r="E34" s="80">
        <v>1.4393519540308002</v>
      </c>
      <c r="F34" s="80">
        <v>71.51389677581187</v>
      </c>
      <c r="G34" s="80">
        <v>0</v>
      </c>
      <c r="H34" s="80">
        <v>0</v>
      </c>
      <c r="I34" s="80"/>
      <c r="J34" s="80">
        <v>2.030456109000006</v>
      </c>
      <c r="K34" s="30">
        <f t="shared" si="0"/>
        <v>74.98370483884267</v>
      </c>
      <c r="L34" s="30">
        <v>0</v>
      </c>
    </row>
    <row r="35" spans="2:12" ht="12.75">
      <c r="B35" s="15">
        <v>31</v>
      </c>
      <c r="C35" s="16" t="s">
        <v>72</v>
      </c>
      <c r="D35" s="46">
        <v>0</v>
      </c>
      <c r="E35" s="80">
        <v>0</v>
      </c>
      <c r="F35" s="80">
        <v>0.041089437677000004</v>
      </c>
      <c r="G35" s="80">
        <v>0</v>
      </c>
      <c r="H35" s="80">
        <v>0</v>
      </c>
      <c r="I35" s="80"/>
      <c r="J35" s="80">
        <v>0</v>
      </c>
      <c r="K35" s="30">
        <f t="shared" si="0"/>
        <v>0.041089437677000004</v>
      </c>
      <c r="L35" s="30">
        <v>0</v>
      </c>
    </row>
    <row r="36" spans="2:12" ht="12.75">
      <c r="B36" s="15">
        <v>32</v>
      </c>
      <c r="C36" s="17" t="s">
        <v>116</v>
      </c>
      <c r="D36" s="46">
        <v>0</v>
      </c>
      <c r="E36" s="80">
        <v>4.735755804286401</v>
      </c>
      <c r="F36" s="80">
        <v>140.6548389168241</v>
      </c>
      <c r="G36" s="80">
        <v>0</v>
      </c>
      <c r="H36" s="80">
        <v>0</v>
      </c>
      <c r="I36" s="80"/>
      <c r="J36" s="80">
        <v>4.522175195999995</v>
      </c>
      <c r="K36" s="30">
        <f t="shared" si="0"/>
        <v>149.91276991711052</v>
      </c>
      <c r="L36" s="30">
        <v>0</v>
      </c>
    </row>
    <row r="37" spans="2:12" ht="12.75">
      <c r="B37" s="15">
        <v>33</v>
      </c>
      <c r="C37" s="17" t="s">
        <v>115</v>
      </c>
      <c r="D37" s="46">
        <v>0</v>
      </c>
      <c r="E37" s="80">
        <v>4.4515495505452005</v>
      </c>
      <c r="F37" s="80">
        <v>150.71951521492448</v>
      </c>
      <c r="G37" s="80">
        <v>0</v>
      </c>
      <c r="H37" s="80">
        <v>0</v>
      </c>
      <c r="I37" s="80"/>
      <c r="J37" s="80">
        <v>1.820557664000003</v>
      </c>
      <c r="K37" s="30">
        <f t="shared" si="0"/>
        <v>156.9916224294697</v>
      </c>
      <c r="L37" s="30">
        <v>0</v>
      </c>
    </row>
    <row r="38" spans="2:12" ht="12.75">
      <c r="B38" s="15">
        <v>34</v>
      </c>
      <c r="C38" s="17" t="s">
        <v>73</v>
      </c>
      <c r="D38" s="46">
        <v>0</v>
      </c>
      <c r="E38" s="80">
        <v>0.0004549184838</v>
      </c>
      <c r="F38" s="80">
        <v>0.1031793639672</v>
      </c>
      <c r="G38" s="80">
        <v>0</v>
      </c>
      <c r="H38" s="80">
        <v>0</v>
      </c>
      <c r="I38" s="80"/>
      <c r="J38" s="80">
        <v>0.012432053000000002</v>
      </c>
      <c r="K38" s="30">
        <f t="shared" si="0"/>
        <v>0.116066335451</v>
      </c>
      <c r="L38" s="30">
        <v>0</v>
      </c>
    </row>
    <row r="39" spans="2:12" ht="12.75">
      <c r="B39" s="15">
        <v>35</v>
      </c>
      <c r="C39" s="17" t="s">
        <v>74</v>
      </c>
      <c r="D39" s="46">
        <v>0</v>
      </c>
      <c r="E39" s="80">
        <v>3.0857502161581998</v>
      </c>
      <c r="F39" s="80">
        <v>118.19972234724018</v>
      </c>
      <c r="G39" s="80">
        <v>0</v>
      </c>
      <c r="H39" s="80">
        <v>0</v>
      </c>
      <c r="I39" s="80"/>
      <c r="J39" s="80">
        <v>1.8575727710000025</v>
      </c>
      <c r="K39" s="30">
        <f t="shared" si="0"/>
        <v>123.1430453343984</v>
      </c>
      <c r="L39" s="30">
        <v>0</v>
      </c>
    </row>
    <row r="40" spans="2:12" ht="12.75">
      <c r="B40" s="15">
        <v>36</v>
      </c>
      <c r="C40" s="17" t="s">
        <v>75</v>
      </c>
      <c r="D40" s="46">
        <v>0</v>
      </c>
      <c r="E40" s="80">
        <v>0.40785378964490004</v>
      </c>
      <c r="F40" s="80">
        <v>12.138279692574898</v>
      </c>
      <c r="G40" s="80">
        <v>0</v>
      </c>
      <c r="H40" s="80">
        <v>0</v>
      </c>
      <c r="I40" s="80"/>
      <c r="J40" s="80">
        <v>0.16004862799999997</v>
      </c>
      <c r="K40" s="30">
        <f t="shared" si="0"/>
        <v>12.706182110219798</v>
      </c>
      <c r="L40" s="30">
        <v>0</v>
      </c>
    </row>
    <row r="41" spans="2:12" ht="12.75">
      <c r="B41" s="15">
        <v>37</v>
      </c>
      <c r="C41" s="17" t="s">
        <v>76</v>
      </c>
      <c r="D41" s="46">
        <v>0</v>
      </c>
      <c r="E41" s="80">
        <v>11.9907252796061</v>
      </c>
      <c r="F41" s="80">
        <v>287.75575443621955</v>
      </c>
      <c r="G41" s="80">
        <v>0</v>
      </c>
      <c r="H41" s="80">
        <v>0</v>
      </c>
      <c r="I41" s="80"/>
      <c r="J41" s="80">
        <v>4.372165496999995</v>
      </c>
      <c r="K41" s="30">
        <f t="shared" si="0"/>
        <v>304.11864521282564</v>
      </c>
      <c r="L41" s="30">
        <v>0</v>
      </c>
    </row>
    <row r="42" spans="2:12" ht="15">
      <c r="B42" s="18" t="s">
        <v>11</v>
      </c>
      <c r="C42" s="4"/>
      <c r="D42" s="31">
        <f>SUM(D5:D41)</f>
        <v>0</v>
      </c>
      <c r="E42" s="31">
        <f>SUM(E5:E41)</f>
        <v>248.64766737074262</v>
      </c>
      <c r="F42" s="31">
        <f>SUM(F5:F41)</f>
        <v>6882.980075230997</v>
      </c>
      <c r="G42" s="31">
        <f>SUM(G5:G41)</f>
        <v>0</v>
      </c>
      <c r="H42" s="31">
        <f>SUM(H5:H41)</f>
        <v>0</v>
      </c>
      <c r="I42" s="31"/>
      <c r="J42" s="31">
        <f>SUM(J5:J41)</f>
        <v>111.24803093874162</v>
      </c>
      <c r="K42" s="81">
        <f>SUM(K5:K41)</f>
        <v>7242.8757735404815</v>
      </c>
      <c r="L42" s="31">
        <f>SUM(L5:L41)</f>
        <v>0</v>
      </c>
    </row>
    <row r="43" ht="12.75">
      <c r="B43" t="s">
        <v>92</v>
      </c>
    </row>
    <row r="44" spans="9:10" ht="12.75">
      <c r="I44" s="47"/>
      <c r="J44" s="47"/>
    </row>
    <row r="46" ht="12.75">
      <c r="K46" s="47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Khyati Doshi</cp:lastModifiedBy>
  <cp:lastPrinted>2014-03-24T10:58:12Z</cp:lastPrinted>
  <dcterms:created xsi:type="dcterms:W3CDTF">2014-01-06T04:43:23Z</dcterms:created>
  <dcterms:modified xsi:type="dcterms:W3CDTF">2016-11-09T08:16:19Z</dcterms:modified>
  <cp:category/>
  <cp:version/>
  <cp:contentType/>
  <cp:contentStatus/>
</cp:coreProperties>
</file>