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70" windowHeight="3825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<sst xmlns="http://schemas.openxmlformats.org/spreadsheetml/2006/main" count="166" uniqueCount="129">
  <si>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</si>
  <si>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</si>
  <si>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</si>
  <si>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</si>
  <si>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</si>
  <si>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</si>
  <si>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</si>
  <si>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</si>
  <si>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</si>
  <si>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</si>
  <si>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</si>
  <si>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</si>
  <si>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</si>
  <si>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</si>
  <si>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</si>
  <si>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</si>
  <si>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</si>
  <si>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</si>
  <si>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</si>
  <si>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</si>
  <si>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</si>
  <si>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</si>
  <si>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</si>
  <si>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</si>
  <si>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</si>
  <si>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</si>
  <si>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</si>
  <si>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</si>
  <si>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</si>
  <si>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</si>
  <si>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</si>
  <si>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</si>
  <si>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</si>
  <si>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</si>
  <si>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</si>
  <si>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</si>
  <si>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</si>
  <si>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</si>
  <si>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</si>
  <si>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</si>
  <si>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</si>
  <si>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</si>
  <si>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</si>
  <si>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</si>
  <si>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</si>
  <si>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</si>
  <si>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</si>
  <si>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</si>
  <si>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</si>
  <si>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</si>
  <si>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</si>
  <si>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</si>
  <si>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</si>
  <si>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</si>
  <si>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</si>
  <si>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</si>
  <si>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</si>
  <si>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</si>
  <si>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</si>
  <si>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</si>
  <si>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</si>
  <si>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</si>
  <si>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</si>
  <si>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</si>
  <si>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</si>
  <si>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</si>
  <si>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</si>
  <si>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</si>
  <si>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</si>
  <si>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</si>
  <si>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</si>
  <si>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</si>
  <si>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</si>
  <si>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</si>
  <si>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</si>
  <si>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</si>
  <si>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</si>
  <si>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</si>
  <si>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</si>
  <si>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</si>
  <si>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</si>
  <si>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</si>
  <si>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</si>
  <si>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</si>
  <si>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</si>
  <si>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</si>
  <si>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</si>
  <si>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</si>
  <si>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</si>
  <si>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</si>
  <si>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</si>
  <si>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</si>
  <si>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</si>
  <si>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</si>
  <si>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</si>
  <si>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</si>
  <si>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</si>
  <si>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</si>
  <si>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</si>
  <si>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</si>
  <si>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</si>
  <si>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</si>
  <si>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</si>
  <si>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Multicap 35 Fund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</si>
  <si>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</si>
  <si>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</si>
  <si>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</si>
  <si>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</si>
  <si>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</si>
  <si>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</si>
  <si>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</si>
  <si>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</si>
  <si>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</si>
  <si>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</si>
  <si>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</si>
  <si>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Motilal Oswal Liquid Fund 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</si>
  <si>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</si>
  <si>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</si>
  <si>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</si>
  <si>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</si>
  <si>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</si>
  <si>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</si>
  <si>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</si>
  <si>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</si>
  <si>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</si>
  <si>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</si>
  <si>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</si>
  <si>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Table showing State wise /Union Territory wise contribution to AAUM of category of schemes as on June 2020</t>
  </si>
  <si>
    <t>Motilal Oswal Mutual Fund: Avg Net Assets Under Management (AAUM) as on 30 June 2020 (All figures in Rs. Crore)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</si>
</sst>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43" fontId="10" fillId="0" borderId="10" xfId="42" applyFont="1" applyBorder="1" applyAlignment="1">
      <alignment horizontal="left"/>
    </xf>
    <xf numFmtId="43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43" fontId="0" fillId="10" borderId="14" xfId="42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43" fontId="0" fillId="13" borderId="16" xfId="42" applyFont="1" applyFill="1" applyBorder="1" applyAlignment="1">
      <alignment horizontal="right" wrapText="1"/>
    </xf>
    <xf numFmtId="43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43" fontId="0" fillId="10" borderId="12" xfId="42" applyFont="1" applyFill="1" applyBorder="1" applyAlignment="1">
      <alignment horizontal="right"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10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2" fillId="18" borderId="10" xfId="42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43" fontId="0" fillId="0" borderId="11" xfId="42" applyNumberFormat="1" applyFont="1" applyBorder="1" applyAlignment="1">
      <alignment/>
    </xf>
    <xf numFmtId="43" fontId="0" fillId="10" borderId="11" xfId="42" applyNumberFormat="1" applyFont="1" applyFill="1" applyBorder="1" applyAlignment="1">
      <alignment/>
    </xf>
    <xf numFmtId="43" fontId="0" fillId="19" borderId="11" xfId="42" applyNumberFormat="1" applyFont="1" applyFill="1" applyBorder="1" applyAlignment="1">
      <alignment/>
    </xf>
    <xf numFmtId="43" fontId="0" fillId="18" borderId="14" xfId="42" applyNumberFormat="1" applyFont="1" applyFill="1" applyBorder="1" applyAlignment="1">
      <alignment/>
    </xf>
    <xf numFmtId="43" fontId="0" fillId="13" borderId="13" xfId="42" applyNumberFormat="1" applyFont="1" applyFill="1" applyBorder="1" applyAlignment="1">
      <alignment/>
    </xf>
    <xf numFmtId="43" fontId="0" fillId="18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10" borderId="10" xfId="42" applyFont="1" applyFill="1" applyBorder="1" applyAlignment="1">
      <alignment/>
    </xf>
    <xf numFmtId="43" fontId="0" fillId="10" borderId="17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43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43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3" fontId="0" fillId="12" borderId="10" xfId="42" applyNumberFormat="1" applyFont="1" applyFill="1" applyBorder="1" applyAlignment="1">
      <alignment/>
    </xf>
    <xf numFmtId="182" fontId="0" fillId="10" borderId="14" xfId="42" applyNumberFormat="1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43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43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" fillId="0" borderId="20" xfId="42" applyFont="1" applyFill="1" applyBorder="1" applyAlignment="1">
      <alignment horizontal="center"/>
    </xf>
    <xf numFmtId="43" fontId="7" fillId="0" borderId="21" xfId="42" applyFont="1" applyFill="1" applyBorder="1" applyAlignment="1">
      <alignment horizontal="center"/>
    </xf>
    <xf numFmtId="43" fontId="7" fillId="0" borderId="22" xfId="42" applyFont="1" applyFill="1" applyBorder="1" applyAlignment="1">
      <alignment horizontal="center"/>
    </xf>
    <xf numFmtId="43" fontId="7" fillId="0" borderId="20" xfId="42" applyFont="1" applyFill="1" applyBorder="1" applyAlignment="1">
      <alignment horizontal="center" vertical="top" wrapText="1"/>
    </xf>
    <xf numFmtId="43" fontId="7" fillId="0" borderId="21" xfId="42" applyFont="1" applyFill="1" applyBorder="1" applyAlignment="1">
      <alignment horizontal="center" vertical="top" wrapText="1"/>
    </xf>
    <xf numFmtId="43" fontId="7" fillId="0" borderId="22" xfId="42" applyFont="1" applyFill="1" applyBorder="1" applyAlignment="1">
      <alignment horizontal="center" vertical="top" wrapText="1"/>
    </xf>
    <xf numFmtId="43" fontId="3" fillId="0" borderId="20" xfId="42" applyFont="1" applyFill="1" applyBorder="1" applyAlignment="1">
      <alignment horizontal="center" vertical="top" wrapText="1"/>
    </xf>
    <xf numFmtId="43" fontId="3" fillId="0" borderId="21" xfId="42" applyFont="1" applyFill="1" applyBorder="1" applyAlignment="1">
      <alignment horizontal="center" vertical="top" wrapText="1"/>
    </xf>
    <xf numFmtId="43" fontId="3" fillId="0" borderId="22" xfId="42" applyFont="1" applyFill="1" applyBorder="1" applyAlignment="1">
      <alignment horizontal="center" vertical="top" wrapText="1"/>
    </xf>
    <xf numFmtId="43" fontId="7" fillId="0" borderId="23" xfId="42" applyFont="1" applyFill="1" applyBorder="1" applyAlignment="1">
      <alignment horizontal="center" vertical="top" wrapText="1"/>
    </xf>
    <xf numFmtId="43" fontId="7" fillId="0" borderId="24" xfId="42" applyFont="1" applyFill="1" applyBorder="1" applyAlignment="1">
      <alignment horizontal="center" vertical="top" wrapText="1"/>
    </xf>
    <xf numFmtId="43" fontId="7" fillId="0" borderId="25" xfId="42" applyFont="1" applyFill="1" applyBorder="1" applyAlignment="1">
      <alignment horizontal="center" vertical="top" wrapText="1"/>
    </xf>
    <xf numFmtId="43" fontId="7" fillId="0" borderId="26" xfId="42" applyFont="1" applyFill="1" applyBorder="1" applyAlignment="1">
      <alignment horizontal="center" vertical="top" wrapText="1"/>
    </xf>
    <xf numFmtId="43" fontId="7" fillId="0" borderId="27" xfId="42" applyFont="1" applyFill="1" applyBorder="1" applyAlignment="1">
      <alignment horizontal="center" vertical="top" wrapText="1"/>
    </xf>
    <xf numFmtId="43" fontId="7" fillId="0" borderId="28" xfId="42" applyFont="1" applyFill="1" applyBorder="1" applyAlignment="1">
      <alignment horizontal="center" vertical="top" wrapText="1"/>
    </xf>
    <xf numFmtId="49" fontId="45" fillId="0" borderId="25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43" fontId="7" fillId="0" borderId="29" xfId="42" applyNumberFormat="1" applyFont="1" applyFill="1" applyBorder="1" applyAlignment="1">
      <alignment horizontal="center" vertical="center" wrapText="1"/>
    </xf>
    <xf numFmtId="43" fontId="7" fillId="0" borderId="30" xfId="42" applyNumberFormat="1" applyFont="1" applyFill="1" applyBorder="1" applyAlignment="1">
      <alignment horizontal="center" vertical="center" wrapText="1"/>
    </xf>
    <xf numFmtId="43" fontId="7" fillId="0" borderId="31" xfId="42" applyNumberFormat="1" applyFont="1" applyFill="1" applyBorder="1" applyAlignment="1">
      <alignment horizontal="center" vertical="center" wrapText="1"/>
    </xf>
    <xf numFmtId="49" fontId="45" fillId="0" borderId="32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43" fontId="0" fillId="0" borderId="17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91" fontId="0" fillId="0" borderId="0" xfId="0" applyNumberFormat="1" applyFill="1" applyBorder="1" applyAlignment="1">
      <alignment/>
    </xf>
    <xf numFmtId="171" fontId="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0"/>
  <sheetViews>
    <sheetView zoomScale="75" zoomScaleNormal="75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E64" sqref="CE64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1" customWidth="1"/>
    <col min="4" max="4" width="12.00390625" style="61" customWidth="1"/>
    <col min="5" max="6" width="6.57421875" style="61" customWidth="1"/>
    <col min="7" max="7" width="11.28125" style="61" customWidth="1"/>
    <col min="8" max="8" width="11.57421875" style="61" customWidth="1"/>
    <col min="9" max="9" width="11.7109375" style="61" customWidth="1"/>
    <col min="10" max="11" width="7.140625" style="61" customWidth="1"/>
    <col min="12" max="12" width="28.8515625" style="61" customWidth="1"/>
    <col min="13" max="17" width="6.57421875" style="61" customWidth="1"/>
    <col min="18" max="18" width="10.28125" style="61" customWidth="1"/>
    <col min="19" max="19" width="9.28125" style="61" customWidth="1"/>
    <col min="20" max="21" width="6.57421875" style="61" customWidth="1"/>
    <col min="22" max="22" width="10.28125" style="61" customWidth="1"/>
    <col min="23" max="23" width="7.57421875" style="61" customWidth="1"/>
    <col min="24" max="24" width="7.7109375" style="61" customWidth="1"/>
    <col min="25" max="26" width="6.57421875" style="61" customWidth="1"/>
    <col min="27" max="27" width="7.57421875" style="61" customWidth="1"/>
    <col min="28" max="29" width="10.28125" style="61" customWidth="1"/>
    <col min="30" max="31" width="6.57421875" style="61" customWidth="1"/>
    <col min="32" max="32" width="10.28125" style="61" customWidth="1"/>
    <col min="33" max="37" width="6.57421875" style="61" customWidth="1"/>
    <col min="38" max="38" width="10.28125" style="61" customWidth="1"/>
    <col min="39" max="39" width="7.7109375" style="61" customWidth="1"/>
    <col min="40" max="41" width="6.57421875" style="61" customWidth="1"/>
    <col min="42" max="42" width="9.28125" style="61" customWidth="1"/>
    <col min="43" max="43" width="6.57421875" style="61" customWidth="1"/>
    <col min="44" max="44" width="7.57421875" style="61" customWidth="1"/>
    <col min="45" max="46" width="6.57421875" style="61" customWidth="1"/>
    <col min="47" max="47" width="7.57421875" style="61" customWidth="1"/>
    <col min="48" max="48" width="12.28125" style="61" customWidth="1"/>
    <col min="49" max="49" width="10.28125" style="61" customWidth="1"/>
    <col min="50" max="50" width="8.57421875" style="61" customWidth="1"/>
    <col min="51" max="51" width="7.57421875" style="61" customWidth="1"/>
    <col min="52" max="52" width="12.00390625" style="61" customWidth="1"/>
    <col min="53" max="57" width="6.57421875" style="61" customWidth="1"/>
    <col min="58" max="58" width="12.00390625" style="61" customWidth="1"/>
    <col min="59" max="60" width="10.28125" style="61" customWidth="1"/>
    <col min="61" max="61" width="6.57421875" style="61" customWidth="1"/>
    <col min="62" max="62" width="10.28125" style="61" customWidth="1"/>
    <col min="63" max="63" width="18.00390625" style="73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63" s="1" customFormat="1" ht="19.5" thickBot="1">
      <c r="A1" s="134" t="s">
        <v>0</v>
      </c>
      <c r="B1" s="129" t="s">
        <v>28</v>
      </c>
      <c r="C1" s="120" t="s">
        <v>128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2"/>
    </row>
    <row r="2" spans="1:63" s="6" customFormat="1" ht="18.75" customHeight="1" thickBot="1">
      <c r="A2" s="135"/>
      <c r="B2" s="130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1" t="s">
        <v>23</v>
      </c>
    </row>
    <row r="3" spans="1:63" s="7" customFormat="1" ht="18.75" thickBot="1">
      <c r="A3" s="135"/>
      <c r="B3" s="130"/>
      <c r="C3" s="114" t="s">
        <v>113</v>
      </c>
      <c r="D3" s="115"/>
      <c r="E3" s="115"/>
      <c r="F3" s="115"/>
      <c r="G3" s="115"/>
      <c r="H3" s="115"/>
      <c r="I3" s="115"/>
      <c r="J3" s="115"/>
      <c r="K3" s="115"/>
      <c r="L3" s="116"/>
      <c r="M3" s="114" t="s">
        <v>114</v>
      </c>
      <c r="N3" s="115"/>
      <c r="O3" s="115"/>
      <c r="P3" s="115"/>
      <c r="Q3" s="115"/>
      <c r="R3" s="115"/>
      <c r="S3" s="115"/>
      <c r="T3" s="115"/>
      <c r="U3" s="115"/>
      <c r="V3" s="116"/>
      <c r="W3" s="114" t="s">
        <v>113</v>
      </c>
      <c r="X3" s="115"/>
      <c r="Y3" s="115"/>
      <c r="Z3" s="115"/>
      <c r="AA3" s="115"/>
      <c r="AB3" s="115"/>
      <c r="AC3" s="115"/>
      <c r="AD3" s="115"/>
      <c r="AE3" s="115"/>
      <c r="AF3" s="116"/>
      <c r="AG3" s="114" t="s">
        <v>114</v>
      </c>
      <c r="AH3" s="115"/>
      <c r="AI3" s="115"/>
      <c r="AJ3" s="115"/>
      <c r="AK3" s="115"/>
      <c r="AL3" s="115"/>
      <c r="AM3" s="115"/>
      <c r="AN3" s="115"/>
      <c r="AO3" s="115"/>
      <c r="AP3" s="116"/>
      <c r="AQ3" s="114" t="s">
        <v>113</v>
      </c>
      <c r="AR3" s="115"/>
      <c r="AS3" s="115"/>
      <c r="AT3" s="115"/>
      <c r="AU3" s="115"/>
      <c r="AV3" s="115"/>
      <c r="AW3" s="115"/>
      <c r="AX3" s="115"/>
      <c r="AY3" s="115"/>
      <c r="AZ3" s="116"/>
      <c r="BA3" s="114" t="s">
        <v>114</v>
      </c>
      <c r="BB3" s="115"/>
      <c r="BC3" s="115"/>
      <c r="BD3" s="115"/>
      <c r="BE3" s="115"/>
      <c r="BF3" s="115"/>
      <c r="BG3" s="115"/>
      <c r="BH3" s="115"/>
      <c r="BI3" s="115"/>
      <c r="BJ3" s="116"/>
      <c r="BK3" s="132"/>
    </row>
    <row r="4" spans="1:63" s="7" customFormat="1" ht="18">
      <c r="A4" s="135"/>
      <c r="B4" s="130"/>
      <c r="C4" s="123" t="s">
        <v>34</v>
      </c>
      <c r="D4" s="124"/>
      <c r="E4" s="124"/>
      <c r="F4" s="124"/>
      <c r="G4" s="125"/>
      <c r="H4" s="126" t="s">
        <v>35</v>
      </c>
      <c r="I4" s="127"/>
      <c r="J4" s="127"/>
      <c r="K4" s="127"/>
      <c r="L4" s="128"/>
      <c r="M4" s="123" t="s">
        <v>34</v>
      </c>
      <c r="N4" s="124"/>
      <c r="O4" s="124"/>
      <c r="P4" s="124"/>
      <c r="Q4" s="125"/>
      <c r="R4" s="126" t="s">
        <v>35</v>
      </c>
      <c r="S4" s="127"/>
      <c r="T4" s="127"/>
      <c r="U4" s="127"/>
      <c r="V4" s="128"/>
      <c r="W4" s="123" t="s">
        <v>34</v>
      </c>
      <c r="X4" s="124"/>
      <c r="Y4" s="124"/>
      <c r="Z4" s="124"/>
      <c r="AA4" s="125"/>
      <c r="AB4" s="126" t="s">
        <v>35</v>
      </c>
      <c r="AC4" s="127"/>
      <c r="AD4" s="127"/>
      <c r="AE4" s="127"/>
      <c r="AF4" s="128"/>
      <c r="AG4" s="123" t="s">
        <v>34</v>
      </c>
      <c r="AH4" s="124"/>
      <c r="AI4" s="124"/>
      <c r="AJ4" s="124"/>
      <c r="AK4" s="125"/>
      <c r="AL4" s="126" t="s">
        <v>35</v>
      </c>
      <c r="AM4" s="127"/>
      <c r="AN4" s="127"/>
      <c r="AO4" s="127"/>
      <c r="AP4" s="128"/>
      <c r="AQ4" s="123" t="s">
        <v>34</v>
      </c>
      <c r="AR4" s="124"/>
      <c r="AS4" s="124"/>
      <c r="AT4" s="124"/>
      <c r="AU4" s="125"/>
      <c r="AV4" s="126" t="s">
        <v>35</v>
      </c>
      <c r="AW4" s="127"/>
      <c r="AX4" s="127"/>
      <c r="AY4" s="127"/>
      <c r="AZ4" s="128"/>
      <c r="BA4" s="123" t="s">
        <v>34</v>
      </c>
      <c r="BB4" s="124"/>
      <c r="BC4" s="124"/>
      <c r="BD4" s="124"/>
      <c r="BE4" s="125"/>
      <c r="BF4" s="126" t="s">
        <v>35</v>
      </c>
      <c r="BG4" s="127"/>
      <c r="BH4" s="127"/>
      <c r="BI4" s="127"/>
      <c r="BJ4" s="128"/>
      <c r="BK4" s="132"/>
    </row>
    <row r="5" spans="1:63" s="5" customFormat="1" ht="15" customHeight="1">
      <c r="A5" s="135"/>
      <c r="B5" s="130"/>
      <c r="C5" s="64">
        <v>1</v>
      </c>
      <c r="D5" s="65">
        <v>2</v>
      </c>
      <c r="E5" s="65">
        <v>3</v>
      </c>
      <c r="F5" s="65">
        <v>4</v>
      </c>
      <c r="G5" s="66">
        <v>5</v>
      </c>
      <c r="H5" s="64">
        <v>1</v>
      </c>
      <c r="I5" s="65">
        <v>2</v>
      </c>
      <c r="J5" s="65">
        <v>3</v>
      </c>
      <c r="K5" s="65">
        <v>4</v>
      </c>
      <c r="L5" s="66">
        <v>5</v>
      </c>
      <c r="M5" s="64">
        <v>1</v>
      </c>
      <c r="N5" s="65">
        <v>2</v>
      </c>
      <c r="O5" s="65">
        <v>3</v>
      </c>
      <c r="P5" s="65">
        <v>4</v>
      </c>
      <c r="Q5" s="66">
        <v>5</v>
      </c>
      <c r="R5" s="64">
        <v>1</v>
      </c>
      <c r="S5" s="65">
        <v>2</v>
      </c>
      <c r="T5" s="65">
        <v>3</v>
      </c>
      <c r="U5" s="65">
        <v>4</v>
      </c>
      <c r="V5" s="66">
        <v>5</v>
      </c>
      <c r="W5" s="64">
        <v>1</v>
      </c>
      <c r="X5" s="65">
        <v>2</v>
      </c>
      <c r="Y5" s="65">
        <v>3</v>
      </c>
      <c r="Z5" s="65">
        <v>4</v>
      </c>
      <c r="AA5" s="66">
        <v>5</v>
      </c>
      <c r="AB5" s="64">
        <v>1</v>
      </c>
      <c r="AC5" s="65">
        <v>2</v>
      </c>
      <c r="AD5" s="65">
        <v>3</v>
      </c>
      <c r="AE5" s="65">
        <v>4</v>
      </c>
      <c r="AF5" s="66">
        <v>5</v>
      </c>
      <c r="AG5" s="64">
        <v>1</v>
      </c>
      <c r="AH5" s="65">
        <v>2</v>
      </c>
      <c r="AI5" s="65">
        <v>3</v>
      </c>
      <c r="AJ5" s="65">
        <v>4</v>
      </c>
      <c r="AK5" s="66">
        <v>5</v>
      </c>
      <c r="AL5" s="64">
        <v>1</v>
      </c>
      <c r="AM5" s="65">
        <v>2</v>
      </c>
      <c r="AN5" s="65">
        <v>3</v>
      </c>
      <c r="AO5" s="65">
        <v>4</v>
      </c>
      <c r="AP5" s="66">
        <v>5</v>
      </c>
      <c r="AQ5" s="64">
        <v>1</v>
      </c>
      <c r="AR5" s="65">
        <v>2</v>
      </c>
      <c r="AS5" s="65">
        <v>3</v>
      </c>
      <c r="AT5" s="65">
        <v>4</v>
      </c>
      <c r="AU5" s="66">
        <v>5</v>
      </c>
      <c r="AV5" s="64">
        <v>1</v>
      </c>
      <c r="AW5" s="65">
        <v>2</v>
      </c>
      <c r="AX5" s="65">
        <v>3</v>
      </c>
      <c r="AY5" s="65">
        <v>4</v>
      </c>
      <c r="AZ5" s="66">
        <v>5</v>
      </c>
      <c r="BA5" s="64">
        <v>1</v>
      </c>
      <c r="BB5" s="65">
        <v>2</v>
      </c>
      <c r="BC5" s="65">
        <v>3</v>
      </c>
      <c r="BD5" s="65">
        <v>4</v>
      </c>
      <c r="BE5" s="66">
        <v>5</v>
      </c>
      <c r="BF5" s="64">
        <v>1</v>
      </c>
      <c r="BG5" s="65">
        <v>2</v>
      </c>
      <c r="BH5" s="65">
        <v>3</v>
      </c>
      <c r="BI5" s="65">
        <v>4</v>
      </c>
      <c r="BJ5" s="66">
        <v>5</v>
      </c>
      <c r="BK5" s="133"/>
    </row>
    <row r="6" spans="1:63" ht="12.75">
      <c r="A6" s="8" t="s">
        <v>0</v>
      </c>
      <c r="B6" s="14" t="s">
        <v>6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63" ht="12.75">
      <c r="A7" s="8" t="s">
        <v>75</v>
      </c>
      <c r="B7" s="15" t="s">
        <v>12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</row>
    <row r="8" spans="1:97" s="26" customFormat="1" ht="12.75">
      <c r="A8" s="24"/>
      <c r="B8" s="25" t="s">
        <v>115</v>
      </c>
      <c r="C8" s="92">
        <v>0</v>
      </c>
      <c r="D8" s="93">
        <v>55.641637695152625</v>
      </c>
      <c r="E8" s="93">
        <v>0</v>
      </c>
      <c r="F8" s="93">
        <v>0</v>
      </c>
      <c r="G8" s="94">
        <v>0</v>
      </c>
      <c r="H8" s="95">
        <v>76.5969269965965</v>
      </c>
      <c r="I8" s="93">
        <v>67.0135917717321</v>
      </c>
      <c r="J8" s="93">
        <v>0</v>
      </c>
      <c r="K8" s="93">
        <v>0</v>
      </c>
      <c r="L8" s="94">
        <v>119.410519754664</v>
      </c>
      <c r="M8" s="95">
        <v>0</v>
      </c>
      <c r="N8" s="93">
        <v>0</v>
      </c>
      <c r="O8" s="93">
        <v>0</v>
      </c>
      <c r="P8" s="93">
        <v>0</v>
      </c>
      <c r="Q8" s="94">
        <v>0</v>
      </c>
      <c r="R8" s="95">
        <v>9.045303131530403</v>
      </c>
      <c r="S8" s="93">
        <v>7.020908835266401</v>
      </c>
      <c r="T8" s="93">
        <v>0</v>
      </c>
      <c r="U8" s="93">
        <v>0</v>
      </c>
      <c r="V8" s="94">
        <v>8.4995144928658</v>
      </c>
      <c r="W8" s="95">
        <v>0</v>
      </c>
      <c r="X8" s="93">
        <v>0.5669586939333</v>
      </c>
      <c r="Y8" s="93">
        <v>0</v>
      </c>
      <c r="Z8" s="93">
        <v>0</v>
      </c>
      <c r="AA8" s="94">
        <v>0</v>
      </c>
      <c r="AB8" s="95">
        <v>0.0074987525333</v>
      </c>
      <c r="AC8" s="93">
        <v>0.5598443258333</v>
      </c>
      <c r="AD8" s="93">
        <v>0</v>
      </c>
      <c r="AE8" s="93">
        <v>0</v>
      </c>
      <c r="AF8" s="94">
        <v>5.2403511177329</v>
      </c>
      <c r="AG8" s="95">
        <v>0</v>
      </c>
      <c r="AH8" s="93">
        <v>0</v>
      </c>
      <c r="AI8" s="93">
        <v>0</v>
      </c>
      <c r="AJ8" s="93">
        <v>0</v>
      </c>
      <c r="AK8" s="94">
        <v>0</v>
      </c>
      <c r="AL8" s="95">
        <v>0</v>
      </c>
      <c r="AM8" s="93">
        <v>0</v>
      </c>
      <c r="AN8" s="93">
        <v>0</v>
      </c>
      <c r="AO8" s="93">
        <v>0</v>
      </c>
      <c r="AP8" s="94">
        <v>0.8043846026332</v>
      </c>
      <c r="AQ8" s="95">
        <v>0</v>
      </c>
      <c r="AR8" s="93">
        <v>0.08015965080000001</v>
      </c>
      <c r="AS8" s="93">
        <v>0</v>
      </c>
      <c r="AT8" s="93">
        <v>0</v>
      </c>
      <c r="AU8" s="94">
        <v>0</v>
      </c>
      <c r="AV8" s="95">
        <v>30.607841243391334</v>
      </c>
      <c r="AW8" s="93">
        <v>44.22015571062779</v>
      </c>
      <c r="AX8" s="93">
        <v>0</v>
      </c>
      <c r="AY8" s="93">
        <v>0</v>
      </c>
      <c r="AZ8" s="94">
        <v>153.03577671656615</v>
      </c>
      <c r="BA8" s="95">
        <v>0</v>
      </c>
      <c r="BB8" s="93">
        <v>0</v>
      </c>
      <c r="BC8" s="93">
        <v>0</v>
      </c>
      <c r="BD8" s="93">
        <v>0</v>
      </c>
      <c r="BE8" s="94">
        <v>0</v>
      </c>
      <c r="BF8" s="95">
        <v>7.720065214381499</v>
      </c>
      <c r="BG8" s="93">
        <v>3.7364476116992</v>
      </c>
      <c r="BH8" s="93">
        <v>0</v>
      </c>
      <c r="BI8" s="93">
        <v>0</v>
      </c>
      <c r="BJ8" s="94">
        <v>23.249803901859902</v>
      </c>
      <c r="BK8" s="96">
        <f>SUM(C8:BJ8)</f>
        <v>613.0576902197998</v>
      </c>
      <c r="BL8" s="42"/>
      <c r="BM8" s="145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</row>
    <row r="9" spans="1:97" ht="12.75">
      <c r="A9" s="8"/>
      <c r="B9" s="87" t="s">
        <v>84</v>
      </c>
      <c r="C9" s="89">
        <f>SUM(C8)</f>
        <v>0</v>
      </c>
      <c r="D9" s="88">
        <f aca="true" t="shared" si="0" ref="D9:BK9">SUM(D8)</f>
        <v>55.641637695152625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76.5969269965965</v>
      </c>
      <c r="I9" s="88">
        <f t="shared" si="0"/>
        <v>67.0135917717321</v>
      </c>
      <c r="J9" s="88">
        <f t="shared" si="0"/>
        <v>0</v>
      </c>
      <c r="K9" s="88">
        <f t="shared" si="0"/>
        <v>0</v>
      </c>
      <c r="L9" s="88">
        <f t="shared" si="0"/>
        <v>119.410519754664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9.045303131530403</v>
      </c>
      <c r="S9" s="88">
        <f t="shared" si="0"/>
        <v>7.020908835266401</v>
      </c>
      <c r="T9" s="88">
        <f t="shared" si="0"/>
        <v>0</v>
      </c>
      <c r="U9" s="88">
        <f t="shared" si="0"/>
        <v>0</v>
      </c>
      <c r="V9" s="88">
        <f t="shared" si="0"/>
        <v>8.4995144928658</v>
      </c>
      <c r="W9" s="88">
        <f t="shared" si="0"/>
        <v>0</v>
      </c>
      <c r="X9" s="88">
        <f t="shared" si="0"/>
        <v>0.5669586939333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0.0074987525333</v>
      </c>
      <c r="AC9" s="88">
        <f t="shared" si="0"/>
        <v>0.5598443258333</v>
      </c>
      <c r="AD9" s="88">
        <f t="shared" si="0"/>
        <v>0</v>
      </c>
      <c r="AE9" s="88">
        <f t="shared" si="0"/>
        <v>0</v>
      </c>
      <c r="AF9" s="88">
        <f t="shared" si="0"/>
        <v>5.2403511177329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0.8043846026332</v>
      </c>
      <c r="AQ9" s="88">
        <f t="shared" si="0"/>
        <v>0</v>
      </c>
      <c r="AR9" s="88">
        <f t="shared" si="0"/>
        <v>0.08015965080000001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8">
        <f t="shared" si="0"/>
        <v>30.607841243391334</v>
      </c>
      <c r="AW9" s="88">
        <f t="shared" si="0"/>
        <v>44.22015571062779</v>
      </c>
      <c r="AX9" s="88">
        <f t="shared" si="0"/>
        <v>0</v>
      </c>
      <c r="AY9" s="88">
        <f t="shared" si="0"/>
        <v>0</v>
      </c>
      <c r="AZ9" s="88">
        <f t="shared" si="0"/>
        <v>153.03577671656615</v>
      </c>
      <c r="BA9" s="88">
        <f t="shared" si="0"/>
        <v>0</v>
      </c>
      <c r="BB9" s="88">
        <f t="shared" si="0"/>
        <v>0</v>
      </c>
      <c r="BC9" s="88">
        <f t="shared" si="0"/>
        <v>0</v>
      </c>
      <c r="BD9" s="88">
        <f t="shared" si="0"/>
        <v>0</v>
      </c>
      <c r="BE9" s="88">
        <f t="shared" si="0"/>
        <v>0</v>
      </c>
      <c r="BF9" s="88">
        <f t="shared" si="0"/>
        <v>7.720065214381499</v>
      </c>
      <c r="BG9" s="88">
        <f t="shared" si="0"/>
        <v>3.7364476116992</v>
      </c>
      <c r="BH9" s="88">
        <f t="shared" si="0"/>
        <v>0</v>
      </c>
      <c r="BI9" s="88">
        <f t="shared" si="0"/>
        <v>0</v>
      </c>
      <c r="BJ9" s="88">
        <f t="shared" si="0"/>
        <v>23.249803901859902</v>
      </c>
      <c r="BK9" s="88">
        <f t="shared" si="0"/>
        <v>613.0576902197998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</row>
    <row r="10" spans="1:97" ht="12.75">
      <c r="A10" s="8" t="s">
        <v>76</v>
      </c>
      <c r="B10" s="15" t="s">
        <v>3</v>
      </c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</row>
    <row r="11" spans="1:97" ht="12.75">
      <c r="A11" s="8"/>
      <c r="B11" s="97" t="s">
        <v>36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101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</row>
    <row r="12" spans="1:97" ht="12.75">
      <c r="A12" s="8"/>
      <c r="B12" s="97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101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</row>
    <row r="13" spans="1:97" ht="12.75">
      <c r="A13" s="8" t="s">
        <v>77</v>
      </c>
      <c r="B13" s="98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</row>
    <row r="14" spans="1:97" ht="12.75">
      <c r="A14" s="8"/>
      <c r="B14" s="97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101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</row>
    <row r="15" spans="1:97" ht="12.75">
      <c r="A15" s="8"/>
      <c r="B15" s="97" t="s">
        <v>92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101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</row>
    <row r="16" spans="1:97" ht="12.75">
      <c r="A16" s="8" t="s">
        <v>78</v>
      </c>
      <c r="B16" s="98" t="s">
        <v>13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</row>
    <row r="17" spans="1:63" s="42" customFormat="1" ht="12.75">
      <c r="A17" s="41"/>
      <c r="B17" s="99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101"/>
    </row>
    <row r="18" spans="1:63" s="42" customFormat="1" ht="12.75">
      <c r="A18" s="41"/>
      <c r="B18" s="99" t="s">
        <v>91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101"/>
    </row>
    <row r="19" spans="1:97" ht="12.75">
      <c r="A19" s="8" t="s">
        <v>80</v>
      </c>
      <c r="B19" s="100" t="s">
        <v>96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</row>
    <row r="20" spans="1:97" ht="12.75">
      <c r="A20" s="8"/>
      <c r="B20" s="97" t="s">
        <v>36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10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</row>
    <row r="21" spans="1:97" ht="12.75">
      <c r="A21" s="8"/>
      <c r="B21" s="97" t="s">
        <v>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10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</row>
    <row r="22" spans="1:97" ht="12.75">
      <c r="A22" s="8" t="s">
        <v>81</v>
      </c>
      <c r="B22" s="15" t="s">
        <v>14</v>
      </c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</row>
    <row r="23" spans="1:97" ht="12.75">
      <c r="A23" s="39"/>
      <c r="B23" s="102" t="s">
        <v>107</v>
      </c>
      <c r="C23" s="55">
        <v>0</v>
      </c>
      <c r="D23" s="55">
        <v>1.4189854919999</v>
      </c>
      <c r="E23" s="55">
        <v>0</v>
      </c>
      <c r="F23" s="55">
        <v>0</v>
      </c>
      <c r="G23" s="55">
        <v>0</v>
      </c>
      <c r="H23" s="55">
        <v>7.041439723097901</v>
      </c>
      <c r="I23" s="55">
        <v>0.660416094466</v>
      </c>
      <c r="J23" s="55">
        <v>0</v>
      </c>
      <c r="K23" s="55">
        <v>0</v>
      </c>
      <c r="L23" s="55">
        <v>5.039381891198598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0.6144842589322999</v>
      </c>
      <c r="S23" s="55">
        <v>0.2543270544331</v>
      </c>
      <c r="T23" s="55">
        <v>0</v>
      </c>
      <c r="U23" s="55">
        <v>0</v>
      </c>
      <c r="V23" s="55">
        <v>0.2877206657664</v>
      </c>
      <c r="W23" s="55">
        <v>0</v>
      </c>
      <c r="X23" s="55">
        <v>0.00029914576659999996</v>
      </c>
      <c r="Y23" s="55">
        <v>0</v>
      </c>
      <c r="Z23" s="55">
        <v>0</v>
      </c>
      <c r="AA23" s="55">
        <v>0</v>
      </c>
      <c r="AB23" s="55">
        <v>0.0005834003665</v>
      </c>
      <c r="AC23" s="55">
        <v>0.1615085281998</v>
      </c>
      <c r="AD23" s="55">
        <v>0</v>
      </c>
      <c r="AE23" s="55">
        <v>0</v>
      </c>
      <c r="AF23" s="55">
        <v>0.3882677221997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1.1294428153331002</v>
      </c>
      <c r="AS23" s="55">
        <v>0</v>
      </c>
      <c r="AT23" s="55">
        <v>0</v>
      </c>
      <c r="AU23" s="55">
        <v>0</v>
      </c>
      <c r="AV23" s="55">
        <v>5.399704529611601</v>
      </c>
      <c r="AW23" s="55">
        <v>2.6249317345301013</v>
      </c>
      <c r="AX23" s="55">
        <v>0</v>
      </c>
      <c r="AY23" s="55">
        <v>0</v>
      </c>
      <c r="AZ23" s="55">
        <v>13.381434373583918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0.9030204791611002</v>
      </c>
      <c r="BG23" s="55">
        <v>0.2554350177329</v>
      </c>
      <c r="BH23" s="55">
        <v>0</v>
      </c>
      <c r="BI23" s="55">
        <v>0</v>
      </c>
      <c r="BJ23" s="55">
        <v>1.1662520354320003</v>
      </c>
      <c r="BK23" s="68">
        <f>SUM(C23:BJ23)</f>
        <v>40.72763496181152</v>
      </c>
      <c r="BL23" s="42"/>
      <c r="BM23" s="145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</row>
    <row r="24" spans="1:97" ht="12.75">
      <c r="A24" s="40"/>
      <c r="B24" s="43" t="s">
        <v>89</v>
      </c>
      <c r="C24" s="56">
        <f>SUM(C23)</f>
        <v>0</v>
      </c>
      <c r="D24" s="58">
        <f aca="true" t="shared" si="1" ref="D24:BK24">SUM(D23)</f>
        <v>1.4189854919999</v>
      </c>
      <c r="E24" s="58">
        <f t="shared" si="1"/>
        <v>0</v>
      </c>
      <c r="F24" s="58">
        <f t="shared" si="1"/>
        <v>0</v>
      </c>
      <c r="G24" s="58">
        <f t="shared" si="1"/>
        <v>0</v>
      </c>
      <c r="H24" s="58">
        <f t="shared" si="1"/>
        <v>7.041439723097901</v>
      </c>
      <c r="I24" s="58">
        <f t="shared" si="1"/>
        <v>0.660416094466</v>
      </c>
      <c r="J24" s="58">
        <f t="shared" si="1"/>
        <v>0</v>
      </c>
      <c r="K24" s="58">
        <f t="shared" si="1"/>
        <v>0</v>
      </c>
      <c r="L24" s="58">
        <f t="shared" si="1"/>
        <v>5.039381891198598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0.6144842589322999</v>
      </c>
      <c r="S24" s="58">
        <f t="shared" si="1"/>
        <v>0.2543270544331</v>
      </c>
      <c r="T24" s="58">
        <f t="shared" si="1"/>
        <v>0</v>
      </c>
      <c r="U24" s="58">
        <f t="shared" si="1"/>
        <v>0</v>
      </c>
      <c r="V24" s="58">
        <f t="shared" si="1"/>
        <v>0.2877206657664</v>
      </c>
      <c r="W24" s="58">
        <f t="shared" si="1"/>
        <v>0</v>
      </c>
      <c r="X24" s="58">
        <f t="shared" si="1"/>
        <v>0.00029914576659999996</v>
      </c>
      <c r="Y24" s="58">
        <f t="shared" si="1"/>
        <v>0</v>
      </c>
      <c r="Z24" s="58">
        <f t="shared" si="1"/>
        <v>0</v>
      </c>
      <c r="AA24" s="58">
        <f t="shared" si="1"/>
        <v>0</v>
      </c>
      <c r="AB24" s="58">
        <f t="shared" si="1"/>
        <v>0.0005834003665</v>
      </c>
      <c r="AC24" s="58">
        <f t="shared" si="1"/>
        <v>0.1615085281998</v>
      </c>
      <c r="AD24" s="58">
        <f t="shared" si="1"/>
        <v>0</v>
      </c>
      <c r="AE24" s="58">
        <f t="shared" si="1"/>
        <v>0</v>
      </c>
      <c r="AF24" s="58">
        <f t="shared" si="1"/>
        <v>0.3882677221997</v>
      </c>
      <c r="AG24" s="58">
        <f t="shared" si="1"/>
        <v>0</v>
      </c>
      <c r="AH24" s="58">
        <f t="shared" si="1"/>
        <v>0</v>
      </c>
      <c r="AI24" s="58">
        <f t="shared" si="1"/>
        <v>0</v>
      </c>
      <c r="AJ24" s="58">
        <f t="shared" si="1"/>
        <v>0</v>
      </c>
      <c r="AK24" s="58">
        <f t="shared" si="1"/>
        <v>0</v>
      </c>
      <c r="AL24" s="58">
        <f t="shared" si="1"/>
        <v>0</v>
      </c>
      <c r="AM24" s="58">
        <f t="shared" si="1"/>
        <v>0</v>
      </c>
      <c r="AN24" s="58">
        <f t="shared" si="1"/>
        <v>0</v>
      </c>
      <c r="AO24" s="58">
        <f t="shared" si="1"/>
        <v>0</v>
      </c>
      <c r="AP24" s="58">
        <f t="shared" si="1"/>
        <v>0</v>
      </c>
      <c r="AQ24" s="58">
        <f t="shared" si="1"/>
        <v>0</v>
      </c>
      <c r="AR24" s="58">
        <f t="shared" si="1"/>
        <v>1.1294428153331002</v>
      </c>
      <c r="AS24" s="58">
        <f t="shared" si="1"/>
        <v>0</v>
      </c>
      <c r="AT24" s="58">
        <f t="shared" si="1"/>
        <v>0</v>
      </c>
      <c r="AU24" s="58">
        <f t="shared" si="1"/>
        <v>0</v>
      </c>
      <c r="AV24" s="58">
        <f t="shared" si="1"/>
        <v>5.399704529611601</v>
      </c>
      <c r="AW24" s="58">
        <f t="shared" si="1"/>
        <v>2.6249317345301013</v>
      </c>
      <c r="AX24" s="58">
        <f t="shared" si="1"/>
        <v>0</v>
      </c>
      <c r="AY24" s="58">
        <f t="shared" si="1"/>
        <v>0</v>
      </c>
      <c r="AZ24" s="58">
        <f t="shared" si="1"/>
        <v>13.381434373583918</v>
      </c>
      <c r="BA24" s="58">
        <f t="shared" si="1"/>
        <v>0</v>
      </c>
      <c r="BB24" s="58">
        <f t="shared" si="1"/>
        <v>0</v>
      </c>
      <c r="BC24" s="58">
        <f t="shared" si="1"/>
        <v>0</v>
      </c>
      <c r="BD24" s="58">
        <f t="shared" si="1"/>
        <v>0</v>
      </c>
      <c r="BE24" s="58">
        <f t="shared" si="1"/>
        <v>0</v>
      </c>
      <c r="BF24" s="58">
        <f t="shared" si="1"/>
        <v>0.9030204791611002</v>
      </c>
      <c r="BG24" s="58">
        <f t="shared" si="1"/>
        <v>0.2554350177329</v>
      </c>
      <c r="BH24" s="58">
        <f t="shared" si="1"/>
        <v>0</v>
      </c>
      <c r="BI24" s="58">
        <f t="shared" si="1"/>
        <v>0</v>
      </c>
      <c r="BJ24" s="58">
        <f t="shared" si="1"/>
        <v>1.1662520354320003</v>
      </c>
      <c r="BK24" s="58">
        <f t="shared" si="1"/>
        <v>40.72763496181152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</row>
    <row r="25" spans="1:97" s="28" customFormat="1" ht="12.75">
      <c r="A25" s="27"/>
      <c r="B25" s="32" t="s">
        <v>79</v>
      </c>
      <c r="C25" s="57">
        <f>C12+C24+C9</f>
        <v>0</v>
      </c>
      <c r="D25" s="59">
        <f aca="true" t="shared" si="2" ref="D25:BK25">D12+D24+D9</f>
        <v>57.06062318715252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83.63836671969439</v>
      </c>
      <c r="I25" s="59">
        <f t="shared" si="2"/>
        <v>67.6740078661981</v>
      </c>
      <c r="J25" s="59">
        <f t="shared" si="2"/>
        <v>0</v>
      </c>
      <c r="K25" s="59">
        <f t="shared" si="2"/>
        <v>0</v>
      </c>
      <c r="L25" s="59">
        <f t="shared" si="2"/>
        <v>124.4499016458626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9.659787390462704</v>
      </c>
      <c r="S25" s="59">
        <f t="shared" si="2"/>
        <v>7.275235889699501</v>
      </c>
      <c r="T25" s="59">
        <f t="shared" si="2"/>
        <v>0</v>
      </c>
      <c r="U25" s="59">
        <f t="shared" si="2"/>
        <v>0</v>
      </c>
      <c r="V25" s="59">
        <f t="shared" si="2"/>
        <v>8.7872351586322</v>
      </c>
      <c r="W25" s="59">
        <f t="shared" si="2"/>
        <v>0</v>
      </c>
      <c r="X25" s="59">
        <f t="shared" si="2"/>
        <v>0.5672578396999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0.0080821528998</v>
      </c>
      <c r="AC25" s="59">
        <f t="shared" si="2"/>
        <v>0.7213528540331</v>
      </c>
      <c r="AD25" s="59">
        <f t="shared" si="2"/>
        <v>0</v>
      </c>
      <c r="AE25" s="59">
        <f t="shared" si="2"/>
        <v>0</v>
      </c>
      <c r="AF25" s="59">
        <f t="shared" si="2"/>
        <v>5.6286188399326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t="shared" si="2"/>
        <v>0</v>
      </c>
      <c r="AL25" s="59">
        <f t="shared" si="2"/>
        <v>0</v>
      </c>
      <c r="AM25" s="59">
        <f t="shared" si="2"/>
        <v>0</v>
      </c>
      <c r="AN25" s="59">
        <f t="shared" si="2"/>
        <v>0</v>
      </c>
      <c r="AO25" s="59">
        <f t="shared" si="2"/>
        <v>0</v>
      </c>
      <c r="AP25" s="59">
        <f t="shared" si="2"/>
        <v>0.8043846026332</v>
      </c>
      <c r="AQ25" s="59">
        <f t="shared" si="2"/>
        <v>0</v>
      </c>
      <c r="AR25" s="59">
        <f t="shared" si="2"/>
        <v>1.2096024661331002</v>
      </c>
      <c r="AS25" s="59">
        <f t="shared" si="2"/>
        <v>0</v>
      </c>
      <c r="AT25" s="59">
        <f t="shared" si="2"/>
        <v>0</v>
      </c>
      <c r="AU25" s="59">
        <f t="shared" si="2"/>
        <v>0</v>
      </c>
      <c r="AV25" s="59">
        <f t="shared" si="2"/>
        <v>36.00754577300293</v>
      </c>
      <c r="AW25" s="59">
        <f t="shared" si="2"/>
        <v>46.845087445157894</v>
      </c>
      <c r="AX25" s="59">
        <f t="shared" si="2"/>
        <v>0</v>
      </c>
      <c r="AY25" s="59">
        <f t="shared" si="2"/>
        <v>0</v>
      </c>
      <c r="AZ25" s="59">
        <f t="shared" si="2"/>
        <v>166.41721109015006</v>
      </c>
      <c r="BA25" s="59">
        <f t="shared" si="2"/>
        <v>0</v>
      </c>
      <c r="BB25" s="59">
        <f t="shared" si="2"/>
        <v>0</v>
      </c>
      <c r="BC25" s="59">
        <f t="shared" si="2"/>
        <v>0</v>
      </c>
      <c r="BD25" s="59">
        <f t="shared" si="2"/>
        <v>0</v>
      </c>
      <c r="BE25" s="59">
        <f t="shared" si="2"/>
        <v>0</v>
      </c>
      <c r="BF25" s="59">
        <f t="shared" si="2"/>
        <v>8.623085693542599</v>
      </c>
      <c r="BG25" s="59">
        <f t="shared" si="2"/>
        <v>3.9918826294320997</v>
      </c>
      <c r="BH25" s="59">
        <f t="shared" si="2"/>
        <v>0</v>
      </c>
      <c r="BI25" s="59">
        <f t="shared" si="2"/>
        <v>0</v>
      </c>
      <c r="BJ25" s="59">
        <f t="shared" si="2"/>
        <v>24.4160559372919</v>
      </c>
      <c r="BK25" s="59">
        <f t="shared" si="2"/>
        <v>653.7853251816114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</row>
    <row r="26" spans="1:97" ht="3.75" customHeight="1">
      <c r="A26" s="8"/>
      <c r="B26" s="18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3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</row>
    <row r="27" spans="1:97" ht="12.75">
      <c r="A27" s="8" t="s">
        <v>1</v>
      </c>
      <c r="B27" s="14" t="s">
        <v>7</v>
      </c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3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pans="1:97" s="4" customFormat="1" ht="12.75">
      <c r="A28" s="8" t="s">
        <v>75</v>
      </c>
      <c r="B28" s="15" t="s">
        <v>2</v>
      </c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1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</row>
    <row r="29" spans="1:97" s="47" customFormat="1" ht="12.75">
      <c r="A29" s="24"/>
      <c r="B29" s="52" t="s">
        <v>108</v>
      </c>
      <c r="C29" s="44">
        <v>0</v>
      </c>
      <c r="D29" s="45">
        <v>0.31508053986659995</v>
      </c>
      <c r="E29" s="45">
        <v>0</v>
      </c>
      <c r="F29" s="45">
        <v>0</v>
      </c>
      <c r="G29" s="46">
        <v>0</v>
      </c>
      <c r="H29" s="44">
        <v>188.34316841652858</v>
      </c>
      <c r="I29" s="45">
        <v>13.9852307617323</v>
      </c>
      <c r="J29" s="45">
        <v>0</v>
      </c>
      <c r="K29" s="45">
        <v>0</v>
      </c>
      <c r="L29" s="46">
        <v>70.63679641046521</v>
      </c>
      <c r="M29" s="44">
        <v>0</v>
      </c>
      <c r="N29" s="45">
        <v>0</v>
      </c>
      <c r="O29" s="45">
        <v>0</v>
      </c>
      <c r="P29" s="45">
        <v>0</v>
      </c>
      <c r="Q29" s="46">
        <v>0</v>
      </c>
      <c r="R29" s="44">
        <v>95.55818180352914</v>
      </c>
      <c r="S29" s="45">
        <v>1.4527754123655001</v>
      </c>
      <c r="T29" s="45">
        <v>0</v>
      </c>
      <c r="U29" s="45">
        <v>0</v>
      </c>
      <c r="V29" s="46">
        <v>2.5264429276993</v>
      </c>
      <c r="W29" s="44">
        <v>0</v>
      </c>
      <c r="X29" s="45">
        <v>0</v>
      </c>
      <c r="Y29" s="45">
        <v>0</v>
      </c>
      <c r="Z29" s="45">
        <v>0</v>
      </c>
      <c r="AA29" s="46">
        <v>0</v>
      </c>
      <c r="AB29" s="44">
        <v>1.4928910114994</v>
      </c>
      <c r="AC29" s="45">
        <v>0.5159189349666</v>
      </c>
      <c r="AD29" s="45">
        <v>0</v>
      </c>
      <c r="AE29" s="45">
        <v>0</v>
      </c>
      <c r="AF29" s="46">
        <v>3.532926980799599</v>
      </c>
      <c r="AG29" s="44">
        <v>0</v>
      </c>
      <c r="AH29" s="45">
        <v>0</v>
      </c>
      <c r="AI29" s="45">
        <v>0</v>
      </c>
      <c r="AJ29" s="45">
        <v>0</v>
      </c>
      <c r="AK29" s="46">
        <v>0</v>
      </c>
      <c r="AL29" s="44">
        <v>0.3567708805999</v>
      </c>
      <c r="AM29" s="45">
        <v>0.1943438950666</v>
      </c>
      <c r="AN29" s="45">
        <v>0</v>
      </c>
      <c r="AO29" s="45">
        <v>0</v>
      </c>
      <c r="AP29" s="46">
        <v>0.1558341726666</v>
      </c>
      <c r="AQ29" s="44">
        <v>0</v>
      </c>
      <c r="AR29" s="45">
        <v>0.5638308669999</v>
      </c>
      <c r="AS29" s="45">
        <v>0</v>
      </c>
      <c r="AT29" s="45">
        <v>0</v>
      </c>
      <c r="AU29" s="46">
        <v>0</v>
      </c>
      <c r="AV29" s="44">
        <v>629.8175049058179</v>
      </c>
      <c r="AW29" s="45">
        <v>60.59856422790076</v>
      </c>
      <c r="AX29" s="45">
        <v>0</v>
      </c>
      <c r="AY29" s="45">
        <v>0</v>
      </c>
      <c r="AZ29" s="46">
        <v>177.5095867470072</v>
      </c>
      <c r="BA29" s="44">
        <v>0</v>
      </c>
      <c r="BB29" s="45">
        <v>0</v>
      </c>
      <c r="BC29" s="45">
        <v>0</v>
      </c>
      <c r="BD29" s="45">
        <v>0</v>
      </c>
      <c r="BE29" s="46">
        <v>0</v>
      </c>
      <c r="BF29" s="44">
        <v>193.9830037013975</v>
      </c>
      <c r="BG29" s="45">
        <v>10.385062798323608</v>
      </c>
      <c r="BH29" s="45">
        <v>0</v>
      </c>
      <c r="BI29" s="45">
        <v>0</v>
      </c>
      <c r="BJ29" s="46">
        <v>11.878196459595504</v>
      </c>
      <c r="BK29" s="68">
        <f>SUM(C29:BJ29)</f>
        <v>1463.802111854828</v>
      </c>
      <c r="BL29" s="147"/>
      <c r="BM29" s="145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</row>
    <row r="30" spans="1:97" s="51" customFormat="1" ht="12.75">
      <c r="A30" s="48"/>
      <c r="B30" s="49" t="s">
        <v>84</v>
      </c>
      <c r="C30" s="50">
        <f>C29</f>
        <v>0</v>
      </c>
      <c r="D30" s="50">
        <f aca="true" t="shared" si="3" ref="D30:BJ30">D29</f>
        <v>0.31508053986659995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50">
        <f t="shared" si="3"/>
        <v>188.34316841652858</v>
      </c>
      <c r="I30" s="50">
        <f t="shared" si="3"/>
        <v>13.9852307617323</v>
      </c>
      <c r="J30" s="50">
        <f t="shared" si="3"/>
        <v>0</v>
      </c>
      <c r="K30" s="50">
        <f t="shared" si="3"/>
        <v>0</v>
      </c>
      <c r="L30" s="50">
        <f t="shared" si="3"/>
        <v>70.63679641046521</v>
      </c>
      <c r="M30" s="50">
        <f t="shared" si="3"/>
        <v>0</v>
      </c>
      <c r="N30" s="50">
        <f t="shared" si="3"/>
        <v>0</v>
      </c>
      <c r="O30" s="50">
        <f t="shared" si="3"/>
        <v>0</v>
      </c>
      <c r="P30" s="50">
        <f t="shared" si="3"/>
        <v>0</v>
      </c>
      <c r="Q30" s="50">
        <f t="shared" si="3"/>
        <v>0</v>
      </c>
      <c r="R30" s="50">
        <f t="shared" si="3"/>
        <v>95.55818180352914</v>
      </c>
      <c r="S30" s="50">
        <f t="shared" si="3"/>
        <v>1.4527754123655001</v>
      </c>
      <c r="T30" s="50">
        <f t="shared" si="3"/>
        <v>0</v>
      </c>
      <c r="U30" s="50">
        <f t="shared" si="3"/>
        <v>0</v>
      </c>
      <c r="V30" s="50">
        <f t="shared" si="3"/>
        <v>2.5264429276993</v>
      </c>
      <c r="W30" s="50">
        <f t="shared" si="3"/>
        <v>0</v>
      </c>
      <c r="X30" s="50">
        <f t="shared" si="3"/>
        <v>0</v>
      </c>
      <c r="Y30" s="50">
        <f t="shared" si="3"/>
        <v>0</v>
      </c>
      <c r="Z30" s="50">
        <f t="shared" si="3"/>
        <v>0</v>
      </c>
      <c r="AA30" s="50">
        <f t="shared" si="3"/>
        <v>0</v>
      </c>
      <c r="AB30" s="50">
        <f t="shared" si="3"/>
        <v>1.4928910114994</v>
      </c>
      <c r="AC30" s="50">
        <f t="shared" si="3"/>
        <v>0.5159189349666</v>
      </c>
      <c r="AD30" s="50">
        <f t="shared" si="3"/>
        <v>0</v>
      </c>
      <c r="AE30" s="50">
        <f t="shared" si="3"/>
        <v>0</v>
      </c>
      <c r="AF30" s="50">
        <f t="shared" si="3"/>
        <v>3.532926980799599</v>
      </c>
      <c r="AG30" s="50">
        <f t="shared" si="3"/>
        <v>0</v>
      </c>
      <c r="AH30" s="50">
        <f t="shared" si="3"/>
        <v>0</v>
      </c>
      <c r="AI30" s="50">
        <f t="shared" si="3"/>
        <v>0</v>
      </c>
      <c r="AJ30" s="50">
        <f t="shared" si="3"/>
        <v>0</v>
      </c>
      <c r="AK30" s="50">
        <f t="shared" si="3"/>
        <v>0</v>
      </c>
      <c r="AL30" s="50">
        <f t="shared" si="3"/>
        <v>0.3567708805999</v>
      </c>
      <c r="AM30" s="50">
        <f t="shared" si="3"/>
        <v>0.1943438950666</v>
      </c>
      <c r="AN30" s="50">
        <f t="shared" si="3"/>
        <v>0</v>
      </c>
      <c r="AO30" s="50">
        <f t="shared" si="3"/>
        <v>0</v>
      </c>
      <c r="AP30" s="50">
        <f t="shared" si="3"/>
        <v>0.1558341726666</v>
      </c>
      <c r="AQ30" s="50">
        <f t="shared" si="3"/>
        <v>0</v>
      </c>
      <c r="AR30" s="50">
        <f t="shared" si="3"/>
        <v>0.5638308669999</v>
      </c>
      <c r="AS30" s="50">
        <f t="shared" si="3"/>
        <v>0</v>
      </c>
      <c r="AT30" s="50">
        <f t="shared" si="3"/>
        <v>0</v>
      </c>
      <c r="AU30" s="50">
        <f t="shared" si="3"/>
        <v>0</v>
      </c>
      <c r="AV30" s="50">
        <f t="shared" si="3"/>
        <v>629.8175049058179</v>
      </c>
      <c r="AW30" s="50">
        <f t="shared" si="3"/>
        <v>60.59856422790076</v>
      </c>
      <c r="AX30" s="50">
        <f t="shared" si="3"/>
        <v>0</v>
      </c>
      <c r="AY30" s="50">
        <f t="shared" si="3"/>
        <v>0</v>
      </c>
      <c r="AZ30" s="50">
        <f t="shared" si="3"/>
        <v>177.5095867470072</v>
      </c>
      <c r="BA30" s="50">
        <f t="shared" si="3"/>
        <v>0</v>
      </c>
      <c r="BB30" s="50">
        <f t="shared" si="3"/>
        <v>0</v>
      </c>
      <c r="BC30" s="50">
        <f t="shared" si="3"/>
        <v>0</v>
      </c>
      <c r="BD30" s="50">
        <f t="shared" si="3"/>
        <v>0</v>
      </c>
      <c r="BE30" s="50">
        <f t="shared" si="3"/>
        <v>0</v>
      </c>
      <c r="BF30" s="50">
        <f t="shared" si="3"/>
        <v>193.9830037013975</v>
      </c>
      <c r="BG30" s="50">
        <f t="shared" si="3"/>
        <v>10.385062798323608</v>
      </c>
      <c r="BH30" s="50">
        <f t="shared" si="3"/>
        <v>0</v>
      </c>
      <c r="BI30" s="50">
        <f t="shared" si="3"/>
        <v>0</v>
      </c>
      <c r="BJ30" s="50">
        <f t="shared" si="3"/>
        <v>11.878196459595504</v>
      </c>
      <c r="BK30" s="71">
        <f>BK29</f>
        <v>1463.802111854828</v>
      </c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</row>
    <row r="31" spans="1:97" ht="12.75">
      <c r="A31" s="8" t="s">
        <v>76</v>
      </c>
      <c r="B31" s="15" t="s">
        <v>15</v>
      </c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</row>
    <row r="32" spans="1:97" s="26" customFormat="1" ht="12.75">
      <c r="A32" s="24"/>
      <c r="B32" s="25" t="s">
        <v>120</v>
      </c>
      <c r="C32" s="77">
        <v>0</v>
      </c>
      <c r="D32" s="77">
        <v>0.2083193908333</v>
      </c>
      <c r="E32" s="77">
        <v>0</v>
      </c>
      <c r="F32" s="77">
        <v>0</v>
      </c>
      <c r="G32" s="77">
        <v>0</v>
      </c>
      <c r="H32" s="77">
        <v>10.526362434230602</v>
      </c>
      <c r="I32" s="77">
        <v>4.3072156325662</v>
      </c>
      <c r="J32" s="77">
        <v>0</v>
      </c>
      <c r="K32" s="77">
        <v>0</v>
      </c>
      <c r="L32" s="77">
        <v>5.724752548032699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6.4154920842316</v>
      </c>
      <c r="S32" s="77">
        <v>0.0688186570331</v>
      </c>
      <c r="T32" s="77">
        <v>0</v>
      </c>
      <c r="U32" s="77">
        <v>0</v>
      </c>
      <c r="V32" s="77">
        <v>0.493997217833</v>
      </c>
      <c r="W32" s="77">
        <v>0</v>
      </c>
      <c r="X32" s="77">
        <v>0.018516454866599998</v>
      </c>
      <c r="Y32" s="77">
        <v>0</v>
      </c>
      <c r="Z32" s="77">
        <v>0</v>
      </c>
      <c r="AA32" s="77">
        <v>0</v>
      </c>
      <c r="AB32" s="77">
        <v>0.0704824829331</v>
      </c>
      <c r="AC32" s="77">
        <v>0</v>
      </c>
      <c r="AD32" s="77">
        <v>0</v>
      </c>
      <c r="AE32" s="77">
        <v>0</v>
      </c>
      <c r="AF32" s="77">
        <v>0.016271935300000002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2.3474875904666</v>
      </c>
      <c r="AS32" s="77">
        <v>0</v>
      </c>
      <c r="AT32" s="77">
        <v>0</v>
      </c>
      <c r="AU32" s="77">
        <v>0</v>
      </c>
      <c r="AV32" s="77">
        <v>4.652437246287798</v>
      </c>
      <c r="AW32" s="77">
        <v>5.0659084899323</v>
      </c>
      <c r="AX32" s="77">
        <v>0</v>
      </c>
      <c r="AY32" s="77">
        <v>0</v>
      </c>
      <c r="AZ32" s="77">
        <v>2.4314487005649004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2.010298813857101</v>
      </c>
      <c r="BG32" s="77">
        <v>0.0917167930661</v>
      </c>
      <c r="BH32" s="77">
        <v>0</v>
      </c>
      <c r="BI32" s="77">
        <v>0</v>
      </c>
      <c r="BJ32" s="77">
        <v>0.7366736736326999</v>
      </c>
      <c r="BK32" s="68">
        <f aca="true" t="shared" si="4" ref="BK32:BK43">SUM(C32:BJ32)</f>
        <v>45.18620014566769</v>
      </c>
      <c r="BL32" s="147"/>
      <c r="BM32" s="145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</row>
    <row r="33" spans="1:97" s="26" customFormat="1" ht="12.75">
      <c r="A33" s="24"/>
      <c r="B33" s="25" t="s">
        <v>103</v>
      </c>
      <c r="C33" s="55">
        <v>0</v>
      </c>
      <c r="D33" s="55">
        <v>373.46350769269975</v>
      </c>
      <c r="E33" s="55">
        <v>0</v>
      </c>
      <c r="F33" s="55">
        <v>0</v>
      </c>
      <c r="G33" s="77">
        <v>0</v>
      </c>
      <c r="H33" s="55">
        <v>944.6937659900251</v>
      </c>
      <c r="I33" s="55">
        <v>1027.3625849428313</v>
      </c>
      <c r="J33" s="55">
        <v>0</v>
      </c>
      <c r="K33" s="55">
        <v>0</v>
      </c>
      <c r="L33" s="55">
        <v>1520.2579900314306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171.38683995366097</v>
      </c>
      <c r="S33" s="55">
        <v>15.264243453798795</v>
      </c>
      <c r="T33" s="55">
        <v>0</v>
      </c>
      <c r="U33" s="55">
        <v>0</v>
      </c>
      <c r="V33" s="55">
        <v>93.2284481560652</v>
      </c>
      <c r="W33" s="55">
        <v>0</v>
      </c>
      <c r="X33" s="55">
        <v>0.19768234273330001</v>
      </c>
      <c r="Y33" s="55">
        <v>0</v>
      </c>
      <c r="Z33" s="55">
        <v>0</v>
      </c>
      <c r="AA33" s="55">
        <v>0</v>
      </c>
      <c r="AB33" s="55">
        <v>21.353804968498604</v>
      </c>
      <c r="AC33" s="55">
        <v>80.520768952899</v>
      </c>
      <c r="AD33" s="55">
        <v>0</v>
      </c>
      <c r="AE33" s="55">
        <v>0</v>
      </c>
      <c r="AF33" s="55">
        <v>231.16875350693198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0.2014005186997</v>
      </c>
      <c r="AM33" s="55">
        <v>0.0087153294333</v>
      </c>
      <c r="AN33" s="55">
        <v>0</v>
      </c>
      <c r="AO33" s="55">
        <v>0</v>
      </c>
      <c r="AP33" s="55">
        <v>2.9323273270995007</v>
      </c>
      <c r="AQ33" s="55">
        <v>0</v>
      </c>
      <c r="AR33" s="55">
        <v>3.5026901036330007</v>
      </c>
      <c r="AS33" s="55">
        <v>0</v>
      </c>
      <c r="AT33" s="55">
        <v>0</v>
      </c>
      <c r="AU33" s="55">
        <v>0</v>
      </c>
      <c r="AV33" s="55">
        <v>2472.4829337480332</v>
      </c>
      <c r="AW33" s="55">
        <v>451.0032942728718</v>
      </c>
      <c r="AX33" s="55">
        <v>0</v>
      </c>
      <c r="AY33" s="55">
        <v>0.0753933596333</v>
      </c>
      <c r="AZ33" s="55">
        <v>2195.666955744442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527.7964018583116</v>
      </c>
      <c r="BG33" s="55">
        <v>57.39992061405551</v>
      </c>
      <c r="BH33" s="55">
        <v>0</v>
      </c>
      <c r="BI33" s="55">
        <v>0</v>
      </c>
      <c r="BJ33" s="55">
        <v>125.38237064180915</v>
      </c>
      <c r="BK33" s="68">
        <f t="shared" si="4"/>
        <v>10315.350793509599</v>
      </c>
      <c r="BL33" s="147"/>
      <c r="BM33" s="145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</row>
    <row r="34" spans="1:97" s="26" customFormat="1" ht="12.75">
      <c r="A34" s="24"/>
      <c r="B34" s="25" t="s">
        <v>104</v>
      </c>
      <c r="C34" s="95">
        <v>0</v>
      </c>
      <c r="D34" s="95">
        <v>0.6501201666666</v>
      </c>
      <c r="E34" s="95">
        <v>0</v>
      </c>
      <c r="F34" s="95">
        <v>0</v>
      </c>
      <c r="G34" s="95">
        <v>0</v>
      </c>
      <c r="H34" s="95">
        <v>16.804900314896795</v>
      </c>
      <c r="I34" s="95">
        <v>63.0001424195326</v>
      </c>
      <c r="J34" s="95">
        <v>0</v>
      </c>
      <c r="K34" s="95">
        <v>0</v>
      </c>
      <c r="L34" s="95">
        <v>50.9656586119323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4.1657812222979</v>
      </c>
      <c r="S34" s="95">
        <v>0.0980601043665</v>
      </c>
      <c r="T34" s="95">
        <v>0</v>
      </c>
      <c r="U34" s="95">
        <v>0</v>
      </c>
      <c r="V34" s="95">
        <v>3.5086360404327004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0.1334856169999</v>
      </c>
      <c r="AC34" s="95">
        <v>0.6993959692</v>
      </c>
      <c r="AD34" s="95">
        <v>0</v>
      </c>
      <c r="AE34" s="95">
        <v>0</v>
      </c>
      <c r="AF34" s="95">
        <v>5.849328738666401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0.3549862987997</v>
      </c>
      <c r="AS34" s="95">
        <v>0</v>
      </c>
      <c r="AT34" s="95">
        <v>0</v>
      </c>
      <c r="AU34" s="95">
        <v>0</v>
      </c>
      <c r="AV34" s="95">
        <v>216.07631319450493</v>
      </c>
      <c r="AW34" s="95">
        <v>76.77778873825574</v>
      </c>
      <c r="AX34" s="95">
        <v>0</v>
      </c>
      <c r="AY34" s="95">
        <v>0</v>
      </c>
      <c r="AZ34" s="95">
        <v>536.4324826606316</v>
      </c>
      <c r="BA34" s="95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58.14766482630936</v>
      </c>
      <c r="BG34" s="95">
        <v>7.5906121410985</v>
      </c>
      <c r="BH34" s="95">
        <v>0</v>
      </c>
      <c r="BI34" s="95">
        <v>0</v>
      </c>
      <c r="BJ34" s="95">
        <v>52.78193527535989</v>
      </c>
      <c r="BK34" s="96">
        <f t="shared" si="4"/>
        <v>1094.0372923399516</v>
      </c>
      <c r="BL34" s="147"/>
      <c r="BM34" s="145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</row>
    <row r="35" spans="1:97" s="26" customFormat="1" ht="12.75">
      <c r="A35" s="24"/>
      <c r="B35" s="25" t="s">
        <v>105</v>
      </c>
      <c r="C35" s="55">
        <v>0</v>
      </c>
      <c r="D35" s="55">
        <v>251.0734552109332</v>
      </c>
      <c r="E35" s="55">
        <v>0</v>
      </c>
      <c r="F35" s="55">
        <v>0</v>
      </c>
      <c r="G35" s="77">
        <v>0</v>
      </c>
      <c r="H35" s="55">
        <v>166.97018334072925</v>
      </c>
      <c r="I35" s="55">
        <v>59.3875900817988</v>
      </c>
      <c r="J35" s="55">
        <v>0</v>
      </c>
      <c r="K35" s="55">
        <v>0</v>
      </c>
      <c r="L35" s="55">
        <v>220.0931312772982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11.275034060197502</v>
      </c>
      <c r="S35" s="55">
        <v>0.4377247864661</v>
      </c>
      <c r="T35" s="55">
        <v>0</v>
      </c>
      <c r="U35" s="55">
        <v>0</v>
      </c>
      <c r="V35" s="55">
        <v>3.745478342366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1.3062463731329998</v>
      </c>
      <c r="AC35" s="55">
        <v>3.4826958783996003</v>
      </c>
      <c r="AD35" s="55">
        <v>0</v>
      </c>
      <c r="AE35" s="55">
        <v>0</v>
      </c>
      <c r="AF35" s="55">
        <v>7.8770297358996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0.0008104121666</v>
      </c>
      <c r="AM35" s="55">
        <v>0</v>
      </c>
      <c r="AN35" s="55">
        <v>0</v>
      </c>
      <c r="AO35" s="55">
        <v>0</v>
      </c>
      <c r="AP35" s="55">
        <v>0.1873614922999</v>
      </c>
      <c r="AQ35" s="55">
        <v>0</v>
      </c>
      <c r="AR35" s="55">
        <v>0.5713458747329</v>
      </c>
      <c r="AS35" s="55">
        <v>0</v>
      </c>
      <c r="AT35" s="55">
        <v>0</v>
      </c>
      <c r="AU35" s="55">
        <v>0</v>
      </c>
      <c r="AV35" s="55">
        <v>299.6302028748028</v>
      </c>
      <c r="AW35" s="55">
        <v>69.3829357170519</v>
      </c>
      <c r="AX35" s="55">
        <v>0</v>
      </c>
      <c r="AY35" s="55">
        <v>0</v>
      </c>
      <c r="AZ35" s="55">
        <v>251.06964349952867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69.74202018214616</v>
      </c>
      <c r="BG35" s="55">
        <v>4.363344844630402</v>
      </c>
      <c r="BH35" s="55">
        <v>0</v>
      </c>
      <c r="BI35" s="55">
        <v>0</v>
      </c>
      <c r="BJ35" s="55">
        <v>17.665800170092897</v>
      </c>
      <c r="BK35" s="68">
        <f t="shared" si="4"/>
        <v>1438.2620341546735</v>
      </c>
      <c r="BL35" s="147"/>
      <c r="BM35" s="145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</row>
    <row r="36" spans="1:97" s="26" customFormat="1" ht="12.75">
      <c r="A36" s="24"/>
      <c r="B36" s="25" t="s">
        <v>112</v>
      </c>
      <c r="C36" s="55">
        <v>0</v>
      </c>
      <c r="D36" s="55">
        <v>0.5488923333333</v>
      </c>
      <c r="E36" s="55">
        <v>0</v>
      </c>
      <c r="F36" s="55">
        <v>0</v>
      </c>
      <c r="G36" s="77">
        <v>0</v>
      </c>
      <c r="H36" s="55">
        <v>5.416731948464903</v>
      </c>
      <c r="I36" s="55">
        <v>1.8531914921998</v>
      </c>
      <c r="J36" s="55">
        <v>0</v>
      </c>
      <c r="K36" s="55">
        <v>0</v>
      </c>
      <c r="L36" s="55">
        <v>9.2946078319994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2.1789875772988</v>
      </c>
      <c r="S36" s="55">
        <v>0.0005488923333</v>
      </c>
      <c r="T36" s="55">
        <v>0</v>
      </c>
      <c r="U36" s="55">
        <v>0</v>
      </c>
      <c r="V36" s="55">
        <v>0.5627503285998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0.08623184186659999</v>
      </c>
      <c r="AC36" s="55">
        <v>0.6861375290333</v>
      </c>
      <c r="AD36" s="55">
        <v>0</v>
      </c>
      <c r="AE36" s="55">
        <v>0</v>
      </c>
      <c r="AF36" s="55">
        <v>2.3154643034666003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1.9855585722331999</v>
      </c>
      <c r="AS36" s="55">
        <v>0</v>
      </c>
      <c r="AT36" s="55">
        <v>0</v>
      </c>
      <c r="AU36" s="55">
        <v>0</v>
      </c>
      <c r="AV36" s="55">
        <v>65.7615398153127</v>
      </c>
      <c r="AW36" s="55">
        <v>10.035046705865295</v>
      </c>
      <c r="AX36" s="55">
        <v>19.1250583815999</v>
      </c>
      <c r="AY36" s="55">
        <v>0</v>
      </c>
      <c r="AZ36" s="55">
        <v>123.67767765372409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34.854197124455766</v>
      </c>
      <c r="BG36" s="55">
        <v>4.424076858032499</v>
      </c>
      <c r="BH36" s="55">
        <v>0</v>
      </c>
      <c r="BI36" s="55">
        <v>0</v>
      </c>
      <c r="BJ36" s="55">
        <v>35.664533176264094</v>
      </c>
      <c r="BK36" s="68">
        <f t="shared" si="4"/>
        <v>318.47123236608337</v>
      </c>
      <c r="BL36" s="147"/>
      <c r="BM36" s="145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</row>
    <row r="37" spans="1:97" s="26" customFormat="1" ht="12.75">
      <c r="A37" s="24"/>
      <c r="B37" s="25" t="s">
        <v>123</v>
      </c>
      <c r="C37" s="95">
        <v>0</v>
      </c>
      <c r="D37" s="95">
        <v>45.6943358333332</v>
      </c>
      <c r="E37" s="95">
        <v>0</v>
      </c>
      <c r="F37" s="95">
        <v>0</v>
      </c>
      <c r="G37" s="95">
        <v>0</v>
      </c>
      <c r="H37" s="95">
        <v>16.679485419962898</v>
      </c>
      <c r="I37" s="95">
        <v>24.5694352799659</v>
      </c>
      <c r="J37" s="95">
        <v>0</v>
      </c>
      <c r="K37" s="95">
        <v>0</v>
      </c>
      <c r="L37" s="95">
        <v>39.16524107206551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3.4277487699640994</v>
      </c>
      <c r="S37" s="95">
        <v>0.0081435449999</v>
      </c>
      <c r="T37" s="95">
        <v>0</v>
      </c>
      <c r="U37" s="95">
        <v>0</v>
      </c>
      <c r="V37" s="95">
        <v>1.0086192215995</v>
      </c>
      <c r="W37" s="95">
        <v>0</v>
      </c>
      <c r="X37" s="95">
        <v>0.0257061158666</v>
      </c>
      <c r="Y37" s="95">
        <v>0</v>
      </c>
      <c r="Z37" s="95">
        <v>0</v>
      </c>
      <c r="AA37" s="95">
        <v>0</v>
      </c>
      <c r="AB37" s="95">
        <v>0.3965570750998</v>
      </c>
      <c r="AC37" s="95">
        <v>1.9553841572330999</v>
      </c>
      <c r="AD37" s="95">
        <v>0</v>
      </c>
      <c r="AE37" s="95">
        <v>0</v>
      </c>
      <c r="AF37" s="95">
        <v>8.568243240633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0.08501739350000001</v>
      </c>
      <c r="AQ37" s="95">
        <v>0</v>
      </c>
      <c r="AR37" s="95">
        <v>4.5083674810665</v>
      </c>
      <c r="AS37" s="95">
        <v>0</v>
      </c>
      <c r="AT37" s="95">
        <v>0</v>
      </c>
      <c r="AU37" s="95">
        <v>0</v>
      </c>
      <c r="AV37" s="95">
        <v>81.54984528907642</v>
      </c>
      <c r="AW37" s="95">
        <v>15.227788538862711</v>
      </c>
      <c r="AX37" s="95">
        <v>0</v>
      </c>
      <c r="AY37" s="95">
        <v>0</v>
      </c>
      <c r="AZ37" s="95">
        <v>142.6858872875492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27.06543683630349</v>
      </c>
      <c r="BG37" s="95">
        <v>5.615811985298598</v>
      </c>
      <c r="BH37" s="95">
        <v>0</v>
      </c>
      <c r="BI37" s="95">
        <v>0</v>
      </c>
      <c r="BJ37" s="95">
        <v>11.240780635430404</v>
      </c>
      <c r="BK37" s="96">
        <f t="shared" si="4"/>
        <v>429.47783517781085</v>
      </c>
      <c r="BL37" s="147"/>
      <c r="BM37" s="145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</row>
    <row r="38" spans="1:97" s="26" customFormat="1" ht="12.75">
      <c r="A38" s="24"/>
      <c r="B38" s="25" t="s">
        <v>106</v>
      </c>
      <c r="C38" s="55">
        <v>0</v>
      </c>
      <c r="D38" s="55">
        <v>150.5254749516999</v>
      </c>
      <c r="E38" s="55">
        <v>0</v>
      </c>
      <c r="F38" s="55">
        <v>0</v>
      </c>
      <c r="G38" s="77">
        <v>0</v>
      </c>
      <c r="H38" s="55">
        <v>89.22174156289545</v>
      </c>
      <c r="I38" s="55">
        <v>103.18647356099869</v>
      </c>
      <c r="J38" s="55">
        <v>0</v>
      </c>
      <c r="K38" s="55">
        <v>0</v>
      </c>
      <c r="L38" s="55">
        <v>142.78819462633172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22.46602595106291</v>
      </c>
      <c r="S38" s="55">
        <v>0.7608521473996</v>
      </c>
      <c r="T38" s="55">
        <v>0</v>
      </c>
      <c r="U38" s="55">
        <v>0</v>
      </c>
      <c r="V38" s="55">
        <v>4.8825977301992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2.377811993699</v>
      </c>
      <c r="AC38" s="55">
        <v>10.191094598632798</v>
      </c>
      <c r="AD38" s="55">
        <v>0</v>
      </c>
      <c r="AE38" s="55">
        <v>0</v>
      </c>
      <c r="AF38" s="55">
        <v>19.572114143232806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0.007306761100000001</v>
      </c>
      <c r="AM38" s="55">
        <v>0</v>
      </c>
      <c r="AN38" s="55">
        <v>0</v>
      </c>
      <c r="AO38" s="55">
        <v>0</v>
      </c>
      <c r="AP38" s="55">
        <v>0.6539712609333</v>
      </c>
      <c r="AQ38" s="55">
        <v>0</v>
      </c>
      <c r="AR38" s="55">
        <v>0.7935459033997999</v>
      </c>
      <c r="AS38" s="55">
        <v>0</v>
      </c>
      <c r="AT38" s="55">
        <v>0</v>
      </c>
      <c r="AU38" s="55">
        <v>0</v>
      </c>
      <c r="AV38" s="55">
        <v>300.1418550533838</v>
      </c>
      <c r="AW38" s="55">
        <v>55.52042767468751</v>
      </c>
      <c r="AX38" s="55">
        <v>0</v>
      </c>
      <c r="AY38" s="55">
        <v>0</v>
      </c>
      <c r="AZ38" s="55">
        <v>202.8685262859329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52.14640964308345</v>
      </c>
      <c r="BG38" s="55">
        <v>3.2759792531312995</v>
      </c>
      <c r="BH38" s="55">
        <v>0</v>
      </c>
      <c r="BI38" s="55">
        <v>0</v>
      </c>
      <c r="BJ38" s="55">
        <v>15.392558482727704</v>
      </c>
      <c r="BK38" s="68">
        <f t="shared" si="4"/>
        <v>1176.772961584532</v>
      </c>
      <c r="BL38" s="147"/>
      <c r="BM38" s="145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</row>
    <row r="39" spans="1:97" s="26" customFormat="1" ht="12.75">
      <c r="A39" s="24"/>
      <c r="B39" s="25" t="s">
        <v>121</v>
      </c>
      <c r="C39" s="77">
        <v>0</v>
      </c>
      <c r="D39" s="77">
        <v>0.5419963284666</v>
      </c>
      <c r="E39" s="77">
        <v>0</v>
      </c>
      <c r="F39" s="77">
        <v>0</v>
      </c>
      <c r="G39" s="77">
        <v>0</v>
      </c>
      <c r="H39" s="77">
        <v>5.9435991394648</v>
      </c>
      <c r="I39" s="77">
        <v>16.104182084465997</v>
      </c>
      <c r="J39" s="77">
        <v>0</v>
      </c>
      <c r="K39" s="77">
        <v>0</v>
      </c>
      <c r="L39" s="77">
        <v>12.092929288832597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1.6664482595653993</v>
      </c>
      <c r="S39" s="77">
        <v>0.0192901567666</v>
      </c>
      <c r="T39" s="77">
        <v>0</v>
      </c>
      <c r="U39" s="77">
        <v>0</v>
      </c>
      <c r="V39" s="77">
        <v>0.5142404583331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0.026782992499999998</v>
      </c>
      <c r="AC39" s="77">
        <v>0</v>
      </c>
      <c r="AD39" s="77">
        <v>0</v>
      </c>
      <c r="AE39" s="77">
        <v>0</v>
      </c>
      <c r="AF39" s="77">
        <v>0.23663423386659999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0.9416191189333</v>
      </c>
      <c r="AS39" s="77">
        <v>0</v>
      </c>
      <c r="AT39" s="77">
        <v>0</v>
      </c>
      <c r="AU39" s="77">
        <v>0</v>
      </c>
      <c r="AV39" s="77">
        <v>4.2453470602922</v>
      </c>
      <c r="AW39" s="77">
        <v>2.478317258432499</v>
      </c>
      <c r="AX39" s="77">
        <v>0</v>
      </c>
      <c r="AY39" s="77">
        <v>0</v>
      </c>
      <c r="AZ39" s="77">
        <v>5.970566769331398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1.0577042510287988</v>
      </c>
      <c r="BG39" s="77">
        <v>0.1679951557997</v>
      </c>
      <c r="BH39" s="77">
        <v>0</v>
      </c>
      <c r="BI39" s="77">
        <v>0</v>
      </c>
      <c r="BJ39" s="77">
        <v>0.7541695407998</v>
      </c>
      <c r="BK39" s="68">
        <f t="shared" si="4"/>
        <v>52.76182209687939</v>
      </c>
      <c r="BL39" s="147"/>
      <c r="BM39" s="145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</row>
    <row r="40" spans="1:97" s="26" customFormat="1" ht="12.75">
      <c r="A40" s="24"/>
      <c r="B40" s="25" t="s">
        <v>119</v>
      </c>
      <c r="C40" s="77">
        <v>0</v>
      </c>
      <c r="D40" s="77">
        <v>0.5327453207332</v>
      </c>
      <c r="E40" s="77">
        <v>0</v>
      </c>
      <c r="F40" s="77">
        <v>0</v>
      </c>
      <c r="G40" s="77">
        <v>0</v>
      </c>
      <c r="H40" s="77">
        <v>12.669716259996903</v>
      </c>
      <c r="I40" s="77">
        <v>0.181090372233</v>
      </c>
      <c r="J40" s="77">
        <v>0</v>
      </c>
      <c r="K40" s="77">
        <v>0</v>
      </c>
      <c r="L40" s="77">
        <v>5.1996950999661005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4.029920244765201</v>
      </c>
      <c r="S40" s="77">
        <v>0.0004791559999</v>
      </c>
      <c r="T40" s="77">
        <v>0</v>
      </c>
      <c r="U40" s="77">
        <v>0</v>
      </c>
      <c r="V40" s="77">
        <v>0.044640475366499996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0.017629763433199996</v>
      </c>
      <c r="AC40" s="77">
        <v>0</v>
      </c>
      <c r="AD40" s="77">
        <v>0</v>
      </c>
      <c r="AE40" s="77">
        <v>0</v>
      </c>
      <c r="AF40" s="77">
        <v>0.34285057299989996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2.9321801522332995</v>
      </c>
      <c r="AS40" s="77">
        <v>0</v>
      </c>
      <c r="AT40" s="77">
        <v>0</v>
      </c>
      <c r="AU40" s="77">
        <v>0</v>
      </c>
      <c r="AV40" s="77">
        <v>4.8771254897561995</v>
      </c>
      <c r="AW40" s="77">
        <v>0.4273515904988</v>
      </c>
      <c r="AX40" s="77">
        <v>0</v>
      </c>
      <c r="AY40" s="77">
        <v>0</v>
      </c>
      <c r="AZ40" s="77">
        <v>10.412862933264801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1.5923008851271</v>
      </c>
      <c r="BG40" s="77">
        <v>0.10495233286609999</v>
      </c>
      <c r="BH40" s="77">
        <v>0</v>
      </c>
      <c r="BI40" s="77">
        <v>0</v>
      </c>
      <c r="BJ40" s="77">
        <v>0.6681089208325001</v>
      </c>
      <c r="BK40" s="68">
        <f t="shared" si="4"/>
        <v>44.03364957007271</v>
      </c>
      <c r="BL40" s="147"/>
      <c r="BM40" s="145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</row>
    <row r="41" spans="1:97" s="26" customFormat="1" ht="12.75">
      <c r="A41" s="24"/>
      <c r="B41" s="25" t="s">
        <v>122</v>
      </c>
      <c r="C41" s="77">
        <v>0</v>
      </c>
      <c r="D41" s="77">
        <v>0.19500420599989998</v>
      </c>
      <c r="E41" s="77">
        <v>0</v>
      </c>
      <c r="F41" s="77">
        <v>0</v>
      </c>
      <c r="G41" s="77">
        <v>0</v>
      </c>
      <c r="H41" s="77">
        <v>7.947919021798299</v>
      </c>
      <c r="I41" s="77">
        <v>5.3276776373662</v>
      </c>
      <c r="J41" s="77">
        <v>0</v>
      </c>
      <c r="K41" s="77">
        <v>0</v>
      </c>
      <c r="L41" s="77">
        <v>10.3563267061327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1.9309833832653005</v>
      </c>
      <c r="S41" s="77">
        <v>0.0005468472999000001</v>
      </c>
      <c r="T41" s="77">
        <v>0</v>
      </c>
      <c r="U41" s="77">
        <v>0</v>
      </c>
      <c r="V41" s="77">
        <v>0.5452892901665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0.006629345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0.21897617246659998</v>
      </c>
      <c r="AS41" s="77">
        <v>0</v>
      </c>
      <c r="AT41" s="77">
        <v>0</v>
      </c>
      <c r="AU41" s="77">
        <v>0</v>
      </c>
      <c r="AV41" s="77">
        <v>2.371062855324999</v>
      </c>
      <c r="AW41" s="77">
        <v>0.25964210306600005</v>
      </c>
      <c r="AX41" s="77">
        <v>0</v>
      </c>
      <c r="AY41" s="77">
        <v>0</v>
      </c>
      <c r="AZ41" s="77">
        <v>2.5062440237984003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0.7953096164614002</v>
      </c>
      <c r="BG41" s="77">
        <v>0.2882057355328</v>
      </c>
      <c r="BH41" s="77">
        <v>0</v>
      </c>
      <c r="BI41" s="77">
        <v>0</v>
      </c>
      <c r="BJ41" s="77">
        <v>0.7115012866660002</v>
      </c>
      <c r="BK41" s="68">
        <f t="shared" si="4"/>
        <v>33.461318230345</v>
      </c>
      <c r="BL41" s="147"/>
      <c r="BM41" s="145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</row>
    <row r="42" spans="1:97" s="26" customFormat="1" ht="12.75">
      <c r="A42" s="24"/>
      <c r="B42" s="25" t="s">
        <v>124</v>
      </c>
      <c r="C42" s="95">
        <v>0</v>
      </c>
      <c r="D42" s="95">
        <v>7.6849055510999</v>
      </c>
      <c r="E42" s="95">
        <v>0</v>
      </c>
      <c r="F42" s="95">
        <v>0</v>
      </c>
      <c r="G42" s="95">
        <v>0</v>
      </c>
      <c r="H42" s="95">
        <v>4.409958996264399</v>
      </c>
      <c r="I42" s="95">
        <v>0.5043603884665</v>
      </c>
      <c r="J42" s="95">
        <v>0</v>
      </c>
      <c r="K42" s="95">
        <v>0</v>
      </c>
      <c r="L42" s="95">
        <v>4.977414901665902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2.3006700521978005</v>
      </c>
      <c r="S42" s="95">
        <v>0.33864334299980003</v>
      </c>
      <c r="T42" s="95">
        <v>0</v>
      </c>
      <c r="U42" s="95">
        <v>0</v>
      </c>
      <c r="V42" s="95">
        <v>0.5638376275996</v>
      </c>
      <c r="W42" s="95">
        <v>0</v>
      </c>
      <c r="X42" s="95">
        <v>0.0652601442333</v>
      </c>
      <c r="Y42" s="95">
        <v>0</v>
      </c>
      <c r="Z42" s="95">
        <v>0</v>
      </c>
      <c r="AA42" s="95">
        <v>0</v>
      </c>
      <c r="AB42" s="95">
        <v>0.0243319121329</v>
      </c>
      <c r="AC42" s="95">
        <v>0.041780315233299996</v>
      </c>
      <c r="AD42" s="95">
        <v>0</v>
      </c>
      <c r="AE42" s="95">
        <v>0</v>
      </c>
      <c r="AF42" s="95">
        <v>0.13731518846659999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0.0056075153333</v>
      </c>
      <c r="AM42" s="95">
        <v>0</v>
      </c>
      <c r="AN42" s="95">
        <v>0</v>
      </c>
      <c r="AO42" s="95">
        <v>0</v>
      </c>
      <c r="AP42" s="95">
        <v>0.10406954166659999</v>
      </c>
      <c r="AQ42" s="95">
        <v>0</v>
      </c>
      <c r="AR42" s="95">
        <v>1.7398631447666002</v>
      </c>
      <c r="AS42" s="95">
        <v>0</v>
      </c>
      <c r="AT42" s="95">
        <v>0</v>
      </c>
      <c r="AU42" s="95">
        <v>0</v>
      </c>
      <c r="AV42" s="95">
        <v>6.7764783170548</v>
      </c>
      <c r="AW42" s="95">
        <v>0.8432989030656997</v>
      </c>
      <c r="AX42" s="95">
        <v>0</v>
      </c>
      <c r="AY42" s="95">
        <v>0</v>
      </c>
      <c r="AZ42" s="95">
        <v>6.088354460731399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2.549464238323001</v>
      </c>
      <c r="BG42" s="95">
        <v>0.43859061549909995</v>
      </c>
      <c r="BH42" s="95">
        <v>0</v>
      </c>
      <c r="BI42" s="95">
        <v>0</v>
      </c>
      <c r="BJ42" s="95">
        <v>0.4386510687327</v>
      </c>
      <c r="BK42" s="96">
        <f t="shared" si="4"/>
        <v>40.03285622553321</v>
      </c>
      <c r="BL42" s="147"/>
      <c r="BM42" s="145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</row>
    <row r="43" spans="1:97" s="26" customFormat="1" ht="12.75">
      <c r="A43" s="24"/>
      <c r="B43" s="25" t="s">
        <v>125</v>
      </c>
      <c r="C43" s="95">
        <v>0</v>
      </c>
      <c r="D43" s="95">
        <v>7.225465121533301</v>
      </c>
      <c r="E43" s="95">
        <v>0</v>
      </c>
      <c r="F43" s="95">
        <v>0</v>
      </c>
      <c r="G43" s="95">
        <v>0</v>
      </c>
      <c r="H43" s="95">
        <v>4.1161336891644</v>
      </c>
      <c r="I43" s="95">
        <v>0.339060298833</v>
      </c>
      <c r="J43" s="95">
        <v>0</v>
      </c>
      <c r="K43" s="95">
        <v>0</v>
      </c>
      <c r="L43" s="95">
        <v>8.188400096065902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1.4067420160317</v>
      </c>
      <c r="S43" s="95">
        <v>0.3137832584333</v>
      </c>
      <c r="T43" s="95">
        <v>0</v>
      </c>
      <c r="U43" s="95">
        <v>0</v>
      </c>
      <c r="V43" s="95">
        <v>0.5415350326328999</v>
      </c>
      <c r="W43" s="95">
        <v>0</v>
      </c>
      <c r="X43" s="95">
        <v>0.009805535666600002</v>
      </c>
      <c r="Y43" s="95">
        <v>0</v>
      </c>
      <c r="Z43" s="95">
        <v>0</v>
      </c>
      <c r="AA43" s="95">
        <v>0</v>
      </c>
      <c r="AB43" s="95">
        <v>0.0089141233333</v>
      </c>
      <c r="AC43" s="95">
        <v>0</v>
      </c>
      <c r="AD43" s="95">
        <v>0</v>
      </c>
      <c r="AE43" s="95">
        <v>0</v>
      </c>
      <c r="AF43" s="95">
        <v>0.4576894165333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1.1136304361333</v>
      </c>
      <c r="AS43" s="95">
        <v>0</v>
      </c>
      <c r="AT43" s="95">
        <v>0</v>
      </c>
      <c r="AU43" s="95">
        <v>0</v>
      </c>
      <c r="AV43" s="95">
        <v>4.689794088557698</v>
      </c>
      <c r="AW43" s="95">
        <v>0.5579283180990999</v>
      </c>
      <c r="AX43" s="95">
        <v>0</v>
      </c>
      <c r="AY43" s="95">
        <v>0</v>
      </c>
      <c r="AZ43" s="95">
        <v>4.0476966288652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1.1011128137275</v>
      </c>
      <c r="BG43" s="95">
        <v>0.1093160593663</v>
      </c>
      <c r="BH43" s="95">
        <v>0</v>
      </c>
      <c r="BI43" s="95">
        <v>0</v>
      </c>
      <c r="BJ43" s="95">
        <v>0.5276476948662</v>
      </c>
      <c r="BK43" s="96">
        <f t="shared" si="4"/>
        <v>34.754654627842996</v>
      </c>
      <c r="BL43" s="147"/>
      <c r="BM43" s="145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</row>
    <row r="44" spans="1:97" s="26" customFormat="1" ht="12.75">
      <c r="A44" s="24"/>
      <c r="B44" s="25" t="s">
        <v>126</v>
      </c>
      <c r="C44" s="95">
        <v>0</v>
      </c>
      <c r="D44" s="95">
        <v>0.5328795</v>
      </c>
      <c r="E44" s="95">
        <v>0</v>
      </c>
      <c r="F44" s="95">
        <v>0</v>
      </c>
      <c r="G44" s="95">
        <v>0</v>
      </c>
      <c r="H44" s="95">
        <v>27.65951723212971</v>
      </c>
      <c r="I44" s="95">
        <v>33.03055102953271</v>
      </c>
      <c r="J44" s="95">
        <v>0</v>
      </c>
      <c r="K44" s="95">
        <v>0</v>
      </c>
      <c r="L44" s="95">
        <v>38.42329539193221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13.4956927112307</v>
      </c>
      <c r="S44" s="95">
        <v>0.0697831704998</v>
      </c>
      <c r="T44" s="95">
        <v>0</v>
      </c>
      <c r="U44" s="95">
        <v>0</v>
      </c>
      <c r="V44" s="95">
        <v>4.393972645866098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0.26790419123309994</v>
      </c>
      <c r="AC44" s="95">
        <v>0.3901631370665</v>
      </c>
      <c r="AD44" s="95">
        <v>0</v>
      </c>
      <c r="AE44" s="95">
        <v>0</v>
      </c>
      <c r="AF44" s="95">
        <v>4.3644891288665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0.266189</v>
      </c>
      <c r="AN44" s="95">
        <v>0</v>
      </c>
      <c r="AO44" s="95">
        <v>0</v>
      </c>
      <c r="AP44" s="95">
        <v>0.11705860383330001</v>
      </c>
      <c r="AQ44" s="95">
        <v>0</v>
      </c>
      <c r="AR44" s="95">
        <v>0.001064756</v>
      </c>
      <c r="AS44" s="95">
        <v>0</v>
      </c>
      <c r="AT44" s="95">
        <v>0</v>
      </c>
      <c r="AU44" s="95">
        <v>0</v>
      </c>
      <c r="AV44" s="95">
        <v>37.74270980366566</v>
      </c>
      <c r="AW44" s="95">
        <v>5.311824675797402</v>
      </c>
      <c r="AX44" s="95">
        <v>0</v>
      </c>
      <c r="AY44" s="95">
        <v>0</v>
      </c>
      <c r="AZ44" s="95">
        <v>53.588233154824934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13.483472348010629</v>
      </c>
      <c r="BG44" s="95">
        <v>1.3332465875996</v>
      </c>
      <c r="BH44" s="95">
        <v>0</v>
      </c>
      <c r="BI44" s="95">
        <v>0</v>
      </c>
      <c r="BJ44" s="95">
        <v>5.317940532465499</v>
      </c>
      <c r="BK44" s="96">
        <f>SUM(C44:BJ44)</f>
        <v>239.78998760055435</v>
      </c>
      <c r="BL44" s="147"/>
      <c r="BM44" s="145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</row>
    <row r="45" spans="1:97" s="31" customFormat="1" ht="12.75">
      <c r="A45" s="29"/>
      <c r="B45" s="30" t="s">
        <v>85</v>
      </c>
      <c r="C45" s="58">
        <f aca="true" t="shared" si="5" ref="C45:BJ45">SUM(C32:C44)</f>
        <v>0</v>
      </c>
      <c r="D45" s="58">
        <f t="shared" si="5"/>
        <v>838.8771016073322</v>
      </c>
      <c r="E45" s="58">
        <f t="shared" si="5"/>
        <v>0</v>
      </c>
      <c r="F45" s="58">
        <f t="shared" si="5"/>
        <v>0</v>
      </c>
      <c r="G45" s="58">
        <f t="shared" si="5"/>
        <v>0</v>
      </c>
      <c r="H45" s="58">
        <f t="shared" si="5"/>
        <v>1313.0600153500234</v>
      </c>
      <c r="I45" s="58">
        <f t="shared" si="5"/>
        <v>1339.1535552207904</v>
      </c>
      <c r="J45" s="58">
        <f t="shared" si="5"/>
        <v>0</v>
      </c>
      <c r="K45" s="58">
        <f t="shared" si="5"/>
        <v>0</v>
      </c>
      <c r="L45" s="58">
        <f t="shared" si="5"/>
        <v>2067.527637483686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246.1463662857699</v>
      </c>
      <c r="S45" s="58">
        <f t="shared" si="5"/>
        <v>17.3809175183966</v>
      </c>
      <c r="T45" s="58">
        <f t="shared" si="5"/>
        <v>0</v>
      </c>
      <c r="U45" s="58">
        <f t="shared" si="5"/>
        <v>0</v>
      </c>
      <c r="V45" s="58">
        <f t="shared" si="5"/>
        <v>114.0340425670601</v>
      </c>
      <c r="W45" s="58">
        <f t="shared" si="5"/>
        <v>0</v>
      </c>
      <c r="X45" s="58">
        <f t="shared" si="5"/>
        <v>0.3169705933664</v>
      </c>
      <c r="Y45" s="58">
        <f t="shared" si="5"/>
        <v>0</v>
      </c>
      <c r="Z45" s="58">
        <f t="shared" si="5"/>
        <v>0</v>
      </c>
      <c r="AA45" s="58">
        <f t="shared" si="5"/>
        <v>0</v>
      </c>
      <c r="AB45" s="58">
        <f t="shared" si="5"/>
        <v>26.076812679862506</v>
      </c>
      <c r="AC45" s="58">
        <f t="shared" si="5"/>
        <v>97.96742053769759</v>
      </c>
      <c r="AD45" s="58">
        <f t="shared" si="5"/>
        <v>0</v>
      </c>
      <c r="AE45" s="58">
        <f t="shared" si="5"/>
        <v>0</v>
      </c>
      <c r="AF45" s="58">
        <f t="shared" si="5"/>
        <v>280.9061841448633</v>
      </c>
      <c r="AG45" s="58">
        <f t="shared" si="5"/>
        <v>0</v>
      </c>
      <c r="AH45" s="58">
        <f t="shared" si="5"/>
        <v>0</v>
      </c>
      <c r="AI45" s="58">
        <f t="shared" si="5"/>
        <v>0</v>
      </c>
      <c r="AJ45" s="58">
        <f t="shared" si="5"/>
        <v>0</v>
      </c>
      <c r="AK45" s="58">
        <f t="shared" si="5"/>
        <v>0</v>
      </c>
      <c r="AL45" s="58">
        <f t="shared" si="5"/>
        <v>0.2151252072996</v>
      </c>
      <c r="AM45" s="58">
        <f t="shared" si="5"/>
        <v>0.2749043294333</v>
      </c>
      <c r="AN45" s="58">
        <f t="shared" si="5"/>
        <v>0</v>
      </c>
      <c r="AO45" s="58">
        <f t="shared" si="5"/>
        <v>0</v>
      </c>
      <c r="AP45" s="58">
        <f t="shared" si="5"/>
        <v>4.079805619332601</v>
      </c>
      <c r="AQ45" s="58">
        <f t="shared" si="5"/>
        <v>0</v>
      </c>
      <c r="AR45" s="58">
        <f t="shared" si="5"/>
        <v>21.0113156048648</v>
      </c>
      <c r="AS45" s="58">
        <f t="shared" si="5"/>
        <v>0</v>
      </c>
      <c r="AT45" s="58">
        <f t="shared" si="5"/>
        <v>0</v>
      </c>
      <c r="AU45" s="58">
        <f t="shared" si="5"/>
        <v>0</v>
      </c>
      <c r="AV45" s="58">
        <f t="shared" si="5"/>
        <v>3500.9976448360526</v>
      </c>
      <c r="AW45" s="58">
        <f t="shared" si="5"/>
        <v>692.8915529864868</v>
      </c>
      <c r="AX45" s="58">
        <f t="shared" si="5"/>
        <v>19.1250583815999</v>
      </c>
      <c r="AY45" s="58">
        <f t="shared" si="5"/>
        <v>0.0753933596333</v>
      </c>
      <c r="AZ45" s="58">
        <f t="shared" si="5"/>
        <v>3537.44657980319</v>
      </c>
      <c r="BA45" s="58">
        <f t="shared" si="5"/>
        <v>0</v>
      </c>
      <c r="BB45" s="58">
        <f t="shared" si="5"/>
        <v>0</v>
      </c>
      <c r="BC45" s="58">
        <f t="shared" si="5"/>
        <v>0</v>
      </c>
      <c r="BD45" s="58">
        <f t="shared" si="5"/>
        <v>0</v>
      </c>
      <c r="BE45" s="58">
        <f t="shared" si="5"/>
        <v>0</v>
      </c>
      <c r="BF45" s="58">
        <f t="shared" si="5"/>
        <v>792.341793437145</v>
      </c>
      <c r="BG45" s="58">
        <f t="shared" si="5"/>
        <v>85.20376897597649</v>
      </c>
      <c r="BH45" s="58">
        <f t="shared" si="5"/>
        <v>0</v>
      </c>
      <c r="BI45" s="58">
        <f t="shared" si="5"/>
        <v>0</v>
      </c>
      <c r="BJ45" s="58">
        <f t="shared" si="5"/>
        <v>267.28267109967953</v>
      </c>
      <c r="BK45" s="58">
        <f>SUM(BK32:BK44)</f>
        <v>15262.392637629546</v>
      </c>
      <c r="BL45" s="42"/>
      <c r="BM45" s="148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</row>
    <row r="46" spans="1:97" s="28" customFormat="1" ht="12.75">
      <c r="A46" s="27"/>
      <c r="B46" s="32" t="s">
        <v>83</v>
      </c>
      <c r="C46" s="57">
        <f aca="true" t="shared" si="6" ref="C46:AH46">+C45+C30</f>
        <v>0</v>
      </c>
      <c r="D46" s="57">
        <f t="shared" si="6"/>
        <v>839.1921821471988</v>
      </c>
      <c r="E46" s="57">
        <f t="shared" si="6"/>
        <v>0</v>
      </c>
      <c r="F46" s="57">
        <f t="shared" si="6"/>
        <v>0</v>
      </c>
      <c r="G46" s="57">
        <f t="shared" si="6"/>
        <v>0</v>
      </c>
      <c r="H46" s="57">
        <f t="shared" si="6"/>
        <v>1501.403183766552</v>
      </c>
      <c r="I46" s="57">
        <f t="shared" si="6"/>
        <v>1353.1387859825227</v>
      </c>
      <c r="J46" s="57">
        <f t="shared" si="6"/>
        <v>0</v>
      </c>
      <c r="K46" s="57">
        <f t="shared" si="6"/>
        <v>0</v>
      </c>
      <c r="L46" s="57">
        <f t="shared" si="6"/>
        <v>2138.164433894151</v>
      </c>
      <c r="M46" s="57">
        <f t="shared" si="6"/>
        <v>0</v>
      </c>
      <c r="N46" s="57">
        <f t="shared" si="6"/>
        <v>0</v>
      </c>
      <c r="O46" s="57">
        <f t="shared" si="6"/>
        <v>0</v>
      </c>
      <c r="P46" s="57">
        <f t="shared" si="6"/>
        <v>0</v>
      </c>
      <c r="Q46" s="57">
        <f t="shared" si="6"/>
        <v>0</v>
      </c>
      <c r="R46" s="57">
        <f t="shared" si="6"/>
        <v>341.704548089299</v>
      </c>
      <c r="S46" s="57">
        <f t="shared" si="6"/>
        <v>18.8336929307621</v>
      </c>
      <c r="T46" s="57">
        <f t="shared" si="6"/>
        <v>0</v>
      </c>
      <c r="U46" s="57">
        <f t="shared" si="6"/>
        <v>0</v>
      </c>
      <c r="V46" s="57">
        <f t="shared" si="6"/>
        <v>116.5604854947594</v>
      </c>
      <c r="W46" s="57">
        <f t="shared" si="6"/>
        <v>0</v>
      </c>
      <c r="X46" s="57">
        <f t="shared" si="6"/>
        <v>0.3169705933664</v>
      </c>
      <c r="Y46" s="57">
        <f t="shared" si="6"/>
        <v>0</v>
      </c>
      <c r="Z46" s="57">
        <f t="shared" si="6"/>
        <v>0</v>
      </c>
      <c r="AA46" s="57">
        <f t="shared" si="6"/>
        <v>0</v>
      </c>
      <c r="AB46" s="57">
        <f t="shared" si="6"/>
        <v>27.569703691361905</v>
      </c>
      <c r="AC46" s="57">
        <f t="shared" si="6"/>
        <v>98.4833394726642</v>
      </c>
      <c r="AD46" s="57">
        <f t="shared" si="6"/>
        <v>0</v>
      </c>
      <c r="AE46" s="57">
        <f t="shared" si="6"/>
        <v>0</v>
      </c>
      <c r="AF46" s="57">
        <f t="shared" si="6"/>
        <v>284.43911112566286</v>
      </c>
      <c r="AG46" s="57">
        <f t="shared" si="6"/>
        <v>0</v>
      </c>
      <c r="AH46" s="57">
        <f t="shared" si="6"/>
        <v>0</v>
      </c>
      <c r="AI46" s="57">
        <f aca="true" t="shared" si="7" ref="AI46:BK46">+AI45+AI30</f>
        <v>0</v>
      </c>
      <c r="AJ46" s="57">
        <f t="shared" si="7"/>
        <v>0</v>
      </c>
      <c r="AK46" s="57">
        <f t="shared" si="7"/>
        <v>0</v>
      </c>
      <c r="AL46" s="57">
        <f t="shared" si="7"/>
        <v>0.5718960878995</v>
      </c>
      <c r="AM46" s="57">
        <f t="shared" si="7"/>
        <v>0.4692482244999</v>
      </c>
      <c r="AN46" s="57">
        <f t="shared" si="7"/>
        <v>0</v>
      </c>
      <c r="AO46" s="57">
        <f t="shared" si="7"/>
        <v>0</v>
      </c>
      <c r="AP46" s="57">
        <f t="shared" si="7"/>
        <v>4.2356397919992</v>
      </c>
      <c r="AQ46" s="57">
        <f t="shared" si="7"/>
        <v>0</v>
      </c>
      <c r="AR46" s="57">
        <f t="shared" si="7"/>
        <v>21.575146471864702</v>
      </c>
      <c r="AS46" s="57">
        <f t="shared" si="7"/>
        <v>0</v>
      </c>
      <c r="AT46" s="57">
        <f t="shared" si="7"/>
        <v>0</v>
      </c>
      <c r="AU46" s="57">
        <f t="shared" si="7"/>
        <v>0</v>
      </c>
      <c r="AV46" s="57">
        <f t="shared" si="7"/>
        <v>4130.81514974187</v>
      </c>
      <c r="AW46" s="57">
        <f t="shared" si="7"/>
        <v>753.4901172143875</v>
      </c>
      <c r="AX46" s="57">
        <f t="shared" si="7"/>
        <v>19.1250583815999</v>
      </c>
      <c r="AY46" s="57">
        <f t="shared" si="7"/>
        <v>0.0753933596333</v>
      </c>
      <c r="AZ46" s="57">
        <f t="shared" si="7"/>
        <v>3714.9561665501974</v>
      </c>
      <c r="BA46" s="57">
        <f t="shared" si="7"/>
        <v>0</v>
      </c>
      <c r="BB46" s="57">
        <f t="shared" si="7"/>
        <v>0</v>
      </c>
      <c r="BC46" s="57">
        <f t="shared" si="7"/>
        <v>0</v>
      </c>
      <c r="BD46" s="57">
        <f t="shared" si="7"/>
        <v>0</v>
      </c>
      <c r="BE46" s="57">
        <f t="shared" si="7"/>
        <v>0</v>
      </c>
      <c r="BF46" s="57">
        <f t="shared" si="7"/>
        <v>986.3247971385425</v>
      </c>
      <c r="BG46" s="57">
        <f t="shared" si="7"/>
        <v>95.58883177430009</v>
      </c>
      <c r="BH46" s="57">
        <f t="shared" si="7"/>
        <v>0</v>
      </c>
      <c r="BI46" s="57">
        <f t="shared" si="7"/>
        <v>0</v>
      </c>
      <c r="BJ46" s="57">
        <f t="shared" si="7"/>
        <v>279.16086755927506</v>
      </c>
      <c r="BK46" s="70">
        <f t="shared" si="7"/>
        <v>16726.194749484373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</row>
    <row r="47" spans="1:63" ht="3" customHeight="1">
      <c r="A47" s="8"/>
      <c r="B47" s="15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3"/>
    </row>
    <row r="48" spans="1:63" ht="12.75">
      <c r="A48" s="8" t="s">
        <v>16</v>
      </c>
      <c r="B48" s="14" t="s">
        <v>8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</row>
    <row r="49" spans="1:63" ht="12.75">
      <c r="A49" s="8" t="s">
        <v>75</v>
      </c>
      <c r="B49" s="15" t="s">
        <v>17</v>
      </c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3"/>
    </row>
    <row r="50" spans="1:63" ht="12.75">
      <c r="A50" s="8"/>
      <c r="B50" s="16" t="s">
        <v>36</v>
      </c>
      <c r="C50" s="53"/>
      <c r="D50" s="22"/>
      <c r="E50" s="22"/>
      <c r="F50" s="22"/>
      <c r="G50" s="54"/>
      <c r="H50" s="53"/>
      <c r="I50" s="22"/>
      <c r="J50" s="22"/>
      <c r="K50" s="22"/>
      <c r="L50" s="54"/>
      <c r="M50" s="53"/>
      <c r="N50" s="22"/>
      <c r="O50" s="22"/>
      <c r="P50" s="22"/>
      <c r="Q50" s="54"/>
      <c r="R50" s="53"/>
      <c r="S50" s="22"/>
      <c r="T50" s="22"/>
      <c r="U50" s="22"/>
      <c r="V50" s="54"/>
      <c r="W50" s="53"/>
      <c r="X50" s="22"/>
      <c r="Y50" s="22"/>
      <c r="Z50" s="22"/>
      <c r="AA50" s="54"/>
      <c r="AB50" s="53"/>
      <c r="AC50" s="22"/>
      <c r="AD50" s="22"/>
      <c r="AE50" s="22"/>
      <c r="AF50" s="54"/>
      <c r="AG50" s="53"/>
      <c r="AH50" s="22"/>
      <c r="AI50" s="22"/>
      <c r="AJ50" s="22"/>
      <c r="AK50" s="54"/>
      <c r="AL50" s="53"/>
      <c r="AM50" s="22"/>
      <c r="AN50" s="22"/>
      <c r="AO50" s="22"/>
      <c r="AP50" s="54"/>
      <c r="AQ50" s="53"/>
      <c r="AR50" s="22"/>
      <c r="AS50" s="22"/>
      <c r="AT50" s="22"/>
      <c r="AU50" s="54"/>
      <c r="AV50" s="53"/>
      <c r="AW50" s="22"/>
      <c r="AX50" s="22"/>
      <c r="AY50" s="22"/>
      <c r="AZ50" s="54"/>
      <c r="BA50" s="53"/>
      <c r="BB50" s="22"/>
      <c r="BC50" s="22"/>
      <c r="BD50" s="22"/>
      <c r="BE50" s="54"/>
      <c r="BF50" s="53"/>
      <c r="BG50" s="22"/>
      <c r="BH50" s="22"/>
      <c r="BI50" s="22"/>
      <c r="BJ50" s="54"/>
      <c r="BK50" s="67"/>
    </row>
    <row r="51" spans="1:63" ht="12.75">
      <c r="A51" s="8"/>
      <c r="B51" s="17" t="s">
        <v>82</v>
      </c>
      <c r="C51" s="53"/>
      <c r="D51" s="22"/>
      <c r="E51" s="22"/>
      <c r="F51" s="22"/>
      <c r="G51" s="54"/>
      <c r="H51" s="53"/>
      <c r="I51" s="22"/>
      <c r="J51" s="22"/>
      <c r="K51" s="22"/>
      <c r="L51" s="54"/>
      <c r="M51" s="53"/>
      <c r="N51" s="22"/>
      <c r="O51" s="22"/>
      <c r="P51" s="22"/>
      <c r="Q51" s="54"/>
      <c r="R51" s="53"/>
      <c r="S51" s="22"/>
      <c r="T51" s="22"/>
      <c r="U51" s="22"/>
      <c r="V51" s="54"/>
      <c r="W51" s="53"/>
      <c r="X51" s="22"/>
      <c r="Y51" s="22"/>
      <c r="Z51" s="22"/>
      <c r="AA51" s="54"/>
      <c r="AB51" s="53"/>
      <c r="AC51" s="22"/>
      <c r="AD51" s="22"/>
      <c r="AE51" s="22"/>
      <c r="AF51" s="54"/>
      <c r="AG51" s="53"/>
      <c r="AH51" s="22"/>
      <c r="AI51" s="22"/>
      <c r="AJ51" s="22"/>
      <c r="AK51" s="54"/>
      <c r="AL51" s="53"/>
      <c r="AM51" s="22"/>
      <c r="AN51" s="22"/>
      <c r="AO51" s="22"/>
      <c r="AP51" s="54"/>
      <c r="AQ51" s="53"/>
      <c r="AR51" s="22"/>
      <c r="AS51" s="22"/>
      <c r="AT51" s="22"/>
      <c r="AU51" s="54"/>
      <c r="AV51" s="53"/>
      <c r="AW51" s="22"/>
      <c r="AX51" s="22"/>
      <c r="AY51" s="22"/>
      <c r="AZ51" s="54"/>
      <c r="BA51" s="53"/>
      <c r="BB51" s="22"/>
      <c r="BC51" s="22"/>
      <c r="BD51" s="22"/>
      <c r="BE51" s="54"/>
      <c r="BF51" s="53"/>
      <c r="BG51" s="22"/>
      <c r="BH51" s="22"/>
      <c r="BI51" s="22"/>
      <c r="BJ51" s="54"/>
      <c r="BK51" s="67"/>
    </row>
    <row r="52" spans="1:63" ht="2.25" customHeight="1">
      <c r="A52" s="8"/>
      <c r="B52" s="15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3"/>
    </row>
    <row r="53" spans="1:63" ht="12.75">
      <c r="A53" s="8" t="s">
        <v>4</v>
      </c>
      <c r="B53" s="14" t="s">
        <v>9</v>
      </c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3"/>
    </row>
    <row r="54" spans="1:63" ht="12.75">
      <c r="A54" s="8" t="s">
        <v>75</v>
      </c>
      <c r="B54" s="15" t="s">
        <v>18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</row>
    <row r="55" spans="1:97" s="26" customFormat="1" ht="12.75">
      <c r="A55" s="24"/>
      <c r="B55" s="2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68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</row>
    <row r="56" spans="1:97" s="31" customFormat="1" ht="12.75">
      <c r="A56" s="29"/>
      <c r="B56" s="30" t="s">
        <v>84</v>
      </c>
      <c r="C56" s="56">
        <f>C55</f>
        <v>0</v>
      </c>
      <c r="D56" s="56">
        <f aca="true" t="shared" si="8" ref="D56:BJ56">D55</f>
        <v>0</v>
      </c>
      <c r="E56" s="56">
        <f t="shared" si="8"/>
        <v>0</v>
      </c>
      <c r="F56" s="56">
        <f t="shared" si="8"/>
        <v>0</v>
      </c>
      <c r="G56" s="56">
        <f t="shared" si="8"/>
        <v>0</v>
      </c>
      <c r="H56" s="56">
        <f t="shared" si="8"/>
        <v>0</v>
      </c>
      <c r="I56" s="56">
        <f t="shared" si="8"/>
        <v>0</v>
      </c>
      <c r="J56" s="56">
        <f t="shared" si="8"/>
        <v>0</v>
      </c>
      <c r="K56" s="56">
        <f t="shared" si="8"/>
        <v>0</v>
      </c>
      <c r="L56" s="56">
        <f t="shared" si="8"/>
        <v>0</v>
      </c>
      <c r="M56" s="56">
        <f t="shared" si="8"/>
        <v>0</v>
      </c>
      <c r="N56" s="56">
        <f t="shared" si="8"/>
        <v>0</v>
      </c>
      <c r="O56" s="56">
        <f t="shared" si="8"/>
        <v>0</v>
      </c>
      <c r="P56" s="56">
        <f t="shared" si="8"/>
        <v>0</v>
      </c>
      <c r="Q56" s="56">
        <f t="shared" si="8"/>
        <v>0</v>
      </c>
      <c r="R56" s="56">
        <f t="shared" si="8"/>
        <v>0</v>
      </c>
      <c r="S56" s="56">
        <f t="shared" si="8"/>
        <v>0</v>
      </c>
      <c r="T56" s="56">
        <f t="shared" si="8"/>
        <v>0</v>
      </c>
      <c r="U56" s="56">
        <f t="shared" si="8"/>
        <v>0</v>
      </c>
      <c r="V56" s="56">
        <f t="shared" si="8"/>
        <v>0</v>
      </c>
      <c r="W56" s="56">
        <f t="shared" si="8"/>
        <v>0</v>
      </c>
      <c r="X56" s="56">
        <f t="shared" si="8"/>
        <v>0</v>
      </c>
      <c r="Y56" s="56">
        <f t="shared" si="8"/>
        <v>0</v>
      </c>
      <c r="Z56" s="56">
        <f t="shared" si="8"/>
        <v>0</v>
      </c>
      <c r="AA56" s="56">
        <f t="shared" si="8"/>
        <v>0</v>
      </c>
      <c r="AB56" s="56">
        <f t="shared" si="8"/>
        <v>0</v>
      </c>
      <c r="AC56" s="56">
        <f t="shared" si="8"/>
        <v>0</v>
      </c>
      <c r="AD56" s="56">
        <f t="shared" si="8"/>
        <v>0</v>
      </c>
      <c r="AE56" s="56">
        <f t="shared" si="8"/>
        <v>0</v>
      </c>
      <c r="AF56" s="56">
        <f t="shared" si="8"/>
        <v>0</v>
      </c>
      <c r="AG56" s="56">
        <f t="shared" si="8"/>
        <v>0</v>
      </c>
      <c r="AH56" s="56">
        <f t="shared" si="8"/>
        <v>0</v>
      </c>
      <c r="AI56" s="56">
        <f t="shared" si="8"/>
        <v>0</v>
      </c>
      <c r="AJ56" s="56">
        <f t="shared" si="8"/>
        <v>0</v>
      </c>
      <c r="AK56" s="56">
        <f t="shared" si="8"/>
        <v>0</v>
      </c>
      <c r="AL56" s="56">
        <f t="shared" si="8"/>
        <v>0</v>
      </c>
      <c r="AM56" s="56">
        <f t="shared" si="8"/>
        <v>0</v>
      </c>
      <c r="AN56" s="56">
        <f t="shared" si="8"/>
        <v>0</v>
      </c>
      <c r="AO56" s="56">
        <f t="shared" si="8"/>
        <v>0</v>
      </c>
      <c r="AP56" s="56">
        <f t="shared" si="8"/>
        <v>0</v>
      </c>
      <c r="AQ56" s="56">
        <f t="shared" si="8"/>
        <v>0</v>
      </c>
      <c r="AR56" s="56">
        <f t="shared" si="8"/>
        <v>0</v>
      </c>
      <c r="AS56" s="56">
        <f t="shared" si="8"/>
        <v>0</v>
      </c>
      <c r="AT56" s="56">
        <f t="shared" si="8"/>
        <v>0</v>
      </c>
      <c r="AU56" s="56">
        <f t="shared" si="8"/>
        <v>0</v>
      </c>
      <c r="AV56" s="56">
        <f t="shared" si="8"/>
        <v>0</v>
      </c>
      <c r="AW56" s="56">
        <f t="shared" si="8"/>
        <v>0</v>
      </c>
      <c r="AX56" s="56">
        <f t="shared" si="8"/>
        <v>0</v>
      </c>
      <c r="AY56" s="56">
        <f t="shared" si="8"/>
        <v>0</v>
      </c>
      <c r="AZ56" s="56">
        <f t="shared" si="8"/>
        <v>0</v>
      </c>
      <c r="BA56" s="56">
        <f t="shared" si="8"/>
        <v>0</v>
      </c>
      <c r="BB56" s="56">
        <f t="shared" si="8"/>
        <v>0</v>
      </c>
      <c r="BC56" s="56">
        <f t="shared" si="8"/>
        <v>0</v>
      </c>
      <c r="BD56" s="56">
        <f t="shared" si="8"/>
        <v>0</v>
      </c>
      <c r="BE56" s="56">
        <f t="shared" si="8"/>
        <v>0</v>
      </c>
      <c r="BF56" s="56">
        <f t="shared" si="8"/>
        <v>0</v>
      </c>
      <c r="BG56" s="56">
        <f t="shared" si="8"/>
        <v>0</v>
      </c>
      <c r="BH56" s="56">
        <f t="shared" si="8"/>
        <v>0</v>
      </c>
      <c r="BI56" s="56">
        <f t="shared" si="8"/>
        <v>0</v>
      </c>
      <c r="BJ56" s="56">
        <f t="shared" si="8"/>
        <v>0</v>
      </c>
      <c r="BK56" s="69">
        <f>SUM(C56:BJ56)</f>
        <v>0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</row>
    <row r="57" spans="1:97" ht="12.75">
      <c r="A57" s="8" t="s">
        <v>76</v>
      </c>
      <c r="B57" s="15" t="s">
        <v>19</v>
      </c>
      <c r="C57" s="111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3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</row>
    <row r="58" spans="1:97" s="26" customFormat="1" ht="12.75">
      <c r="A58" s="24"/>
      <c r="B58" s="25" t="s">
        <v>109</v>
      </c>
      <c r="C58" s="55">
        <v>0</v>
      </c>
      <c r="D58" s="77">
        <v>0</v>
      </c>
      <c r="E58" s="77">
        <v>0</v>
      </c>
      <c r="F58" s="77">
        <v>0</v>
      </c>
      <c r="G58" s="77">
        <v>0</v>
      </c>
      <c r="H58" s="77">
        <v>3.4157222071499955</v>
      </c>
      <c r="I58" s="77">
        <v>0.2830281641816667</v>
      </c>
      <c r="J58" s="77">
        <v>8.498243905811734</v>
      </c>
      <c r="K58" s="77">
        <v>0</v>
      </c>
      <c r="L58" s="77">
        <v>4.265056721022855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5.291772714557275</v>
      </c>
      <c r="S58" s="77">
        <v>1.0960678084793372</v>
      </c>
      <c r="T58" s="77">
        <v>0</v>
      </c>
      <c r="U58" s="77">
        <v>0</v>
      </c>
      <c r="V58" s="77">
        <v>2.6771190897971415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0</v>
      </c>
      <c r="AY58" s="77">
        <v>0</v>
      </c>
      <c r="AZ58" s="77">
        <v>0</v>
      </c>
      <c r="BA58" s="77">
        <v>0</v>
      </c>
      <c r="BB58" s="77">
        <v>0</v>
      </c>
      <c r="BC58" s="77">
        <v>0</v>
      </c>
      <c r="BD58" s="77">
        <v>0</v>
      </c>
      <c r="BE58" s="77">
        <v>0</v>
      </c>
      <c r="BF58" s="77">
        <v>0</v>
      </c>
      <c r="BG58" s="77">
        <v>0</v>
      </c>
      <c r="BH58" s="77">
        <v>0</v>
      </c>
      <c r="BI58" s="77">
        <v>0</v>
      </c>
      <c r="BJ58" s="77">
        <v>0</v>
      </c>
      <c r="BK58" s="68">
        <f>SUM(C58:BJ58)</f>
        <v>25.527010611000005</v>
      </c>
      <c r="BL58" s="148"/>
      <c r="BM58" s="145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</row>
    <row r="59" spans="1:97" s="26" customFormat="1" ht="12.75">
      <c r="A59" s="24"/>
      <c r="B59" s="25" t="s">
        <v>110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5.1229264798242315</v>
      </c>
      <c r="I59" s="77">
        <v>1.2157267800916673</v>
      </c>
      <c r="J59" s="77">
        <v>0.30133859827000004</v>
      </c>
      <c r="K59" s="77">
        <v>0</v>
      </c>
      <c r="L59" s="77">
        <v>10.621527288901424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7.6001863057809755</v>
      </c>
      <c r="S59" s="77">
        <v>1.4812560466083335</v>
      </c>
      <c r="T59" s="77"/>
      <c r="U59" s="77">
        <v>0</v>
      </c>
      <c r="V59" s="77">
        <v>8.965817994522167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77">
        <v>0</v>
      </c>
      <c r="BI59" s="77">
        <v>0</v>
      </c>
      <c r="BJ59" s="77">
        <v>0</v>
      </c>
      <c r="BK59" s="68">
        <f>SUM(C59:BJ59)</f>
        <v>35.3087794939988</v>
      </c>
      <c r="BL59" s="42"/>
      <c r="BM59" s="145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</row>
    <row r="60" spans="1:97" s="26" customFormat="1" ht="12.75">
      <c r="A60" s="24"/>
      <c r="B60" s="25" t="s">
        <v>111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52.65674468153176</v>
      </c>
      <c r="I60" s="77">
        <v>648.2262863271535</v>
      </c>
      <c r="J60" s="77">
        <v>1.020414627136667</v>
      </c>
      <c r="K60" s="77">
        <v>0</v>
      </c>
      <c r="L60" s="77">
        <v>189.66775584081336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43.95241955501044</v>
      </c>
      <c r="S60" s="77">
        <v>10.546789731428332</v>
      </c>
      <c r="T60" s="77"/>
      <c r="U60" s="77">
        <v>0</v>
      </c>
      <c r="V60" s="77">
        <v>71.82546385870273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77">
        <v>0</v>
      </c>
      <c r="BI60" s="77">
        <v>0</v>
      </c>
      <c r="BJ60" s="77">
        <v>0</v>
      </c>
      <c r="BK60" s="68">
        <f>SUM(C60:BJ60)</f>
        <v>1017.8958746217769</v>
      </c>
      <c r="BL60" s="42"/>
      <c r="BM60" s="145"/>
      <c r="BN60" s="149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</row>
    <row r="61" spans="1:97" s="31" customFormat="1" ht="12.75">
      <c r="A61" s="29"/>
      <c r="B61" s="30" t="s">
        <v>85</v>
      </c>
      <c r="C61" s="56">
        <f>C58+C59+C60</f>
        <v>0</v>
      </c>
      <c r="D61" s="58">
        <f aca="true" t="shared" si="9" ref="D61:BJ61">D58+D59+D60</f>
        <v>0</v>
      </c>
      <c r="E61" s="56">
        <f t="shared" si="9"/>
        <v>0</v>
      </c>
      <c r="F61" s="56">
        <f t="shared" si="9"/>
        <v>0</v>
      </c>
      <c r="G61" s="56">
        <f t="shared" si="9"/>
        <v>0</v>
      </c>
      <c r="H61" s="56">
        <f t="shared" si="9"/>
        <v>61.19539336850599</v>
      </c>
      <c r="I61" s="56">
        <f t="shared" si="9"/>
        <v>649.7250412714268</v>
      </c>
      <c r="J61" s="56">
        <f t="shared" si="9"/>
        <v>9.8199971312184</v>
      </c>
      <c r="K61" s="56">
        <f t="shared" si="9"/>
        <v>0</v>
      </c>
      <c r="L61" s="56">
        <f t="shared" si="9"/>
        <v>204.55433985073765</v>
      </c>
      <c r="M61" s="56">
        <f t="shared" si="9"/>
        <v>0</v>
      </c>
      <c r="N61" s="56">
        <f t="shared" si="9"/>
        <v>0</v>
      </c>
      <c r="O61" s="56">
        <f t="shared" si="9"/>
        <v>0</v>
      </c>
      <c r="P61" s="56">
        <f t="shared" si="9"/>
        <v>0</v>
      </c>
      <c r="Q61" s="56">
        <f t="shared" si="9"/>
        <v>0</v>
      </c>
      <c r="R61" s="56">
        <f t="shared" si="9"/>
        <v>56.844378575348685</v>
      </c>
      <c r="S61" s="56">
        <f t="shared" si="9"/>
        <v>13.124113586516003</v>
      </c>
      <c r="T61" s="56">
        <f t="shared" si="9"/>
        <v>0</v>
      </c>
      <c r="U61" s="56">
        <f t="shared" si="9"/>
        <v>0</v>
      </c>
      <c r="V61" s="56">
        <f t="shared" si="9"/>
        <v>83.46840094302205</v>
      </c>
      <c r="W61" s="56">
        <f t="shared" si="9"/>
        <v>0</v>
      </c>
      <c r="X61" s="56">
        <f t="shared" si="9"/>
        <v>0</v>
      </c>
      <c r="Y61" s="56">
        <f t="shared" si="9"/>
        <v>0</v>
      </c>
      <c r="Z61" s="56">
        <f t="shared" si="9"/>
        <v>0</v>
      </c>
      <c r="AA61" s="56">
        <f t="shared" si="9"/>
        <v>0</v>
      </c>
      <c r="AB61" s="56">
        <f t="shared" si="9"/>
        <v>0</v>
      </c>
      <c r="AC61" s="56">
        <f t="shared" si="9"/>
        <v>0</v>
      </c>
      <c r="AD61" s="56">
        <f t="shared" si="9"/>
        <v>0</v>
      </c>
      <c r="AE61" s="56">
        <f t="shared" si="9"/>
        <v>0</v>
      </c>
      <c r="AF61" s="56">
        <f t="shared" si="9"/>
        <v>0</v>
      </c>
      <c r="AG61" s="56">
        <f t="shared" si="9"/>
        <v>0</v>
      </c>
      <c r="AH61" s="56">
        <f t="shared" si="9"/>
        <v>0</v>
      </c>
      <c r="AI61" s="56">
        <f t="shared" si="9"/>
        <v>0</v>
      </c>
      <c r="AJ61" s="56">
        <f t="shared" si="9"/>
        <v>0</v>
      </c>
      <c r="AK61" s="56">
        <f t="shared" si="9"/>
        <v>0</v>
      </c>
      <c r="AL61" s="56">
        <f t="shared" si="9"/>
        <v>0</v>
      </c>
      <c r="AM61" s="56">
        <f t="shared" si="9"/>
        <v>0</v>
      </c>
      <c r="AN61" s="56">
        <f t="shared" si="9"/>
        <v>0</v>
      </c>
      <c r="AO61" s="56">
        <f t="shared" si="9"/>
        <v>0</v>
      </c>
      <c r="AP61" s="56">
        <f t="shared" si="9"/>
        <v>0</v>
      </c>
      <c r="AQ61" s="56">
        <f t="shared" si="9"/>
        <v>0</v>
      </c>
      <c r="AR61" s="56">
        <f t="shared" si="9"/>
        <v>0</v>
      </c>
      <c r="AS61" s="56">
        <f t="shared" si="9"/>
        <v>0</v>
      </c>
      <c r="AT61" s="56">
        <f t="shared" si="9"/>
        <v>0</v>
      </c>
      <c r="AU61" s="56">
        <f t="shared" si="9"/>
        <v>0</v>
      </c>
      <c r="AV61" s="56">
        <f t="shared" si="9"/>
        <v>0</v>
      </c>
      <c r="AW61" s="56">
        <f t="shared" si="9"/>
        <v>0</v>
      </c>
      <c r="AX61" s="56">
        <f t="shared" si="9"/>
        <v>0</v>
      </c>
      <c r="AY61" s="56">
        <f t="shared" si="9"/>
        <v>0</v>
      </c>
      <c r="AZ61" s="56">
        <f t="shared" si="9"/>
        <v>0</v>
      </c>
      <c r="BA61" s="56">
        <f t="shared" si="9"/>
        <v>0</v>
      </c>
      <c r="BB61" s="56">
        <f t="shared" si="9"/>
        <v>0</v>
      </c>
      <c r="BC61" s="56">
        <f t="shared" si="9"/>
        <v>0</v>
      </c>
      <c r="BD61" s="56">
        <f t="shared" si="9"/>
        <v>0</v>
      </c>
      <c r="BE61" s="56">
        <f t="shared" si="9"/>
        <v>0</v>
      </c>
      <c r="BF61" s="56">
        <f t="shared" si="9"/>
        <v>0</v>
      </c>
      <c r="BG61" s="56">
        <f t="shared" si="9"/>
        <v>0</v>
      </c>
      <c r="BH61" s="56">
        <f t="shared" si="9"/>
        <v>0</v>
      </c>
      <c r="BI61" s="56">
        <f t="shared" si="9"/>
        <v>0</v>
      </c>
      <c r="BJ61" s="56">
        <f t="shared" si="9"/>
        <v>0</v>
      </c>
      <c r="BK61" s="69">
        <f>SUM(C61:BJ61)</f>
        <v>1078.7316647267755</v>
      </c>
      <c r="BL61" s="42"/>
      <c r="BM61" s="145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</row>
    <row r="62" spans="1:97" s="28" customFormat="1" ht="12.75">
      <c r="A62" s="27"/>
      <c r="B62" s="32" t="s">
        <v>83</v>
      </c>
      <c r="C62" s="57">
        <f>C56+C61</f>
        <v>0</v>
      </c>
      <c r="D62" s="59">
        <f aca="true" t="shared" si="10" ref="D62:BJ62">D56+D61</f>
        <v>0</v>
      </c>
      <c r="E62" s="57">
        <f t="shared" si="10"/>
        <v>0</v>
      </c>
      <c r="F62" s="57">
        <f t="shared" si="10"/>
        <v>0</v>
      </c>
      <c r="G62" s="57">
        <f t="shared" si="10"/>
        <v>0</v>
      </c>
      <c r="H62" s="57">
        <f t="shared" si="10"/>
        <v>61.19539336850599</v>
      </c>
      <c r="I62" s="57">
        <f t="shared" si="10"/>
        <v>649.7250412714268</v>
      </c>
      <c r="J62" s="57">
        <f t="shared" si="10"/>
        <v>9.8199971312184</v>
      </c>
      <c r="K62" s="57">
        <f t="shared" si="10"/>
        <v>0</v>
      </c>
      <c r="L62" s="57">
        <f t="shared" si="10"/>
        <v>204.55433985073765</v>
      </c>
      <c r="M62" s="57">
        <f t="shared" si="10"/>
        <v>0</v>
      </c>
      <c r="N62" s="57">
        <f t="shared" si="10"/>
        <v>0</v>
      </c>
      <c r="O62" s="57">
        <f t="shared" si="10"/>
        <v>0</v>
      </c>
      <c r="P62" s="57">
        <f t="shared" si="10"/>
        <v>0</v>
      </c>
      <c r="Q62" s="57">
        <f t="shared" si="10"/>
        <v>0</v>
      </c>
      <c r="R62" s="57">
        <f t="shared" si="10"/>
        <v>56.844378575348685</v>
      </c>
      <c r="S62" s="57">
        <f t="shared" si="10"/>
        <v>13.124113586516003</v>
      </c>
      <c r="T62" s="57">
        <f t="shared" si="10"/>
        <v>0</v>
      </c>
      <c r="U62" s="57">
        <f t="shared" si="10"/>
        <v>0</v>
      </c>
      <c r="V62" s="57">
        <f t="shared" si="10"/>
        <v>83.46840094302205</v>
      </c>
      <c r="W62" s="57">
        <f t="shared" si="10"/>
        <v>0</v>
      </c>
      <c r="X62" s="57">
        <f t="shared" si="10"/>
        <v>0</v>
      </c>
      <c r="Y62" s="57">
        <f t="shared" si="10"/>
        <v>0</v>
      </c>
      <c r="Z62" s="57">
        <f t="shared" si="10"/>
        <v>0</v>
      </c>
      <c r="AA62" s="57">
        <f t="shared" si="10"/>
        <v>0</v>
      </c>
      <c r="AB62" s="57">
        <f t="shared" si="10"/>
        <v>0</v>
      </c>
      <c r="AC62" s="57">
        <f t="shared" si="10"/>
        <v>0</v>
      </c>
      <c r="AD62" s="57">
        <f t="shared" si="10"/>
        <v>0</v>
      </c>
      <c r="AE62" s="57">
        <f t="shared" si="10"/>
        <v>0</v>
      </c>
      <c r="AF62" s="57">
        <f t="shared" si="10"/>
        <v>0</v>
      </c>
      <c r="AG62" s="57">
        <f t="shared" si="10"/>
        <v>0</v>
      </c>
      <c r="AH62" s="57">
        <f t="shared" si="10"/>
        <v>0</v>
      </c>
      <c r="AI62" s="57">
        <f t="shared" si="10"/>
        <v>0</v>
      </c>
      <c r="AJ62" s="57">
        <f t="shared" si="10"/>
        <v>0</v>
      </c>
      <c r="AK62" s="57">
        <f t="shared" si="10"/>
        <v>0</v>
      </c>
      <c r="AL62" s="57">
        <f t="shared" si="10"/>
        <v>0</v>
      </c>
      <c r="AM62" s="57">
        <f t="shared" si="10"/>
        <v>0</v>
      </c>
      <c r="AN62" s="57">
        <f t="shared" si="10"/>
        <v>0</v>
      </c>
      <c r="AO62" s="57">
        <f t="shared" si="10"/>
        <v>0</v>
      </c>
      <c r="AP62" s="57">
        <f t="shared" si="10"/>
        <v>0</v>
      </c>
      <c r="AQ62" s="57">
        <f t="shared" si="10"/>
        <v>0</v>
      </c>
      <c r="AR62" s="57">
        <f t="shared" si="10"/>
        <v>0</v>
      </c>
      <c r="AS62" s="57">
        <f t="shared" si="10"/>
        <v>0</v>
      </c>
      <c r="AT62" s="57">
        <f t="shared" si="10"/>
        <v>0</v>
      </c>
      <c r="AU62" s="57">
        <f t="shared" si="10"/>
        <v>0</v>
      </c>
      <c r="AV62" s="57">
        <f t="shared" si="10"/>
        <v>0</v>
      </c>
      <c r="AW62" s="57">
        <f t="shared" si="10"/>
        <v>0</v>
      </c>
      <c r="AX62" s="57">
        <f t="shared" si="10"/>
        <v>0</v>
      </c>
      <c r="AY62" s="57">
        <f t="shared" si="10"/>
        <v>0</v>
      </c>
      <c r="AZ62" s="57">
        <f t="shared" si="10"/>
        <v>0</v>
      </c>
      <c r="BA62" s="57">
        <f t="shared" si="10"/>
        <v>0</v>
      </c>
      <c r="BB62" s="57">
        <f t="shared" si="10"/>
        <v>0</v>
      </c>
      <c r="BC62" s="57">
        <f t="shared" si="10"/>
        <v>0</v>
      </c>
      <c r="BD62" s="57">
        <f t="shared" si="10"/>
        <v>0</v>
      </c>
      <c r="BE62" s="57">
        <f t="shared" si="10"/>
        <v>0</v>
      </c>
      <c r="BF62" s="57">
        <f t="shared" si="10"/>
        <v>0</v>
      </c>
      <c r="BG62" s="57">
        <f t="shared" si="10"/>
        <v>0</v>
      </c>
      <c r="BH62" s="57">
        <f t="shared" si="10"/>
        <v>0</v>
      </c>
      <c r="BI62" s="57">
        <f t="shared" si="10"/>
        <v>0</v>
      </c>
      <c r="BJ62" s="57">
        <f t="shared" si="10"/>
        <v>0</v>
      </c>
      <c r="BK62" s="72">
        <f>SUM(C62:BJ62)</f>
        <v>1078.7316647267755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</row>
    <row r="63" spans="1:97" ht="4.5" customHeight="1">
      <c r="A63" s="8"/>
      <c r="B63" s="15"/>
      <c r="C63" s="11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3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</row>
    <row r="64" spans="1:97" ht="12.75">
      <c r="A64" s="8" t="s">
        <v>20</v>
      </c>
      <c r="B64" s="14" t="s">
        <v>21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3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</row>
    <row r="65" spans="1:97" ht="12.75">
      <c r="A65" s="8" t="s">
        <v>75</v>
      </c>
      <c r="B65" s="15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3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</row>
    <row r="66" spans="1:97" ht="12.75">
      <c r="A66" s="8"/>
      <c r="B66" s="16" t="s">
        <v>36</v>
      </c>
      <c r="C66" s="53"/>
      <c r="D66" s="22"/>
      <c r="E66" s="22"/>
      <c r="F66" s="22"/>
      <c r="G66" s="54"/>
      <c r="H66" s="53"/>
      <c r="I66" s="22"/>
      <c r="J66" s="22"/>
      <c r="K66" s="22"/>
      <c r="L66" s="54"/>
      <c r="M66" s="53"/>
      <c r="N66" s="22"/>
      <c r="O66" s="22"/>
      <c r="P66" s="22"/>
      <c r="Q66" s="54"/>
      <c r="R66" s="53"/>
      <c r="S66" s="22"/>
      <c r="T66" s="22"/>
      <c r="U66" s="22"/>
      <c r="V66" s="54"/>
      <c r="W66" s="53"/>
      <c r="X66" s="22"/>
      <c r="Y66" s="22"/>
      <c r="Z66" s="22"/>
      <c r="AA66" s="54"/>
      <c r="AB66" s="53"/>
      <c r="AC66" s="22"/>
      <c r="AD66" s="22"/>
      <c r="AE66" s="22"/>
      <c r="AF66" s="54"/>
      <c r="AG66" s="53"/>
      <c r="AH66" s="22"/>
      <c r="AI66" s="22"/>
      <c r="AJ66" s="22"/>
      <c r="AK66" s="54"/>
      <c r="AL66" s="53"/>
      <c r="AM66" s="22"/>
      <c r="AN66" s="22"/>
      <c r="AO66" s="22"/>
      <c r="AP66" s="54"/>
      <c r="AQ66" s="53"/>
      <c r="AR66" s="22"/>
      <c r="AS66" s="22"/>
      <c r="AT66" s="22"/>
      <c r="AU66" s="54"/>
      <c r="AV66" s="53"/>
      <c r="AW66" s="22"/>
      <c r="AX66" s="22"/>
      <c r="AY66" s="22"/>
      <c r="AZ66" s="54"/>
      <c r="BA66" s="53"/>
      <c r="BB66" s="22"/>
      <c r="BC66" s="22"/>
      <c r="BD66" s="22"/>
      <c r="BE66" s="54"/>
      <c r="BF66" s="53"/>
      <c r="BG66" s="22"/>
      <c r="BH66" s="22"/>
      <c r="BI66" s="22"/>
      <c r="BJ66" s="54"/>
      <c r="BK66" s="67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</row>
    <row r="67" spans="1:97" ht="12.75">
      <c r="A67" s="8"/>
      <c r="B67" s="17" t="s">
        <v>82</v>
      </c>
      <c r="C67" s="53"/>
      <c r="D67" s="22"/>
      <c r="E67" s="22"/>
      <c r="F67" s="22"/>
      <c r="G67" s="54"/>
      <c r="H67" s="53"/>
      <c r="I67" s="22"/>
      <c r="J67" s="22"/>
      <c r="K67" s="22"/>
      <c r="L67" s="54"/>
      <c r="M67" s="53"/>
      <c r="N67" s="22"/>
      <c r="O67" s="22"/>
      <c r="P67" s="22"/>
      <c r="Q67" s="54"/>
      <c r="R67" s="53"/>
      <c r="S67" s="22"/>
      <c r="T67" s="22"/>
      <c r="U67" s="22"/>
      <c r="V67" s="54"/>
      <c r="W67" s="53"/>
      <c r="X67" s="22"/>
      <c r="Y67" s="22"/>
      <c r="Z67" s="22"/>
      <c r="AA67" s="54"/>
      <c r="AB67" s="53"/>
      <c r="AC67" s="22"/>
      <c r="AD67" s="22"/>
      <c r="AE67" s="22"/>
      <c r="AF67" s="54"/>
      <c r="AG67" s="53"/>
      <c r="AH67" s="22"/>
      <c r="AI67" s="22"/>
      <c r="AJ67" s="22"/>
      <c r="AK67" s="54"/>
      <c r="AL67" s="53"/>
      <c r="AM67" s="22"/>
      <c r="AN67" s="22"/>
      <c r="AO67" s="22"/>
      <c r="AP67" s="54"/>
      <c r="AQ67" s="53"/>
      <c r="AR67" s="22"/>
      <c r="AS67" s="22"/>
      <c r="AT67" s="22"/>
      <c r="AU67" s="54"/>
      <c r="AV67" s="53"/>
      <c r="AW67" s="22"/>
      <c r="AX67" s="22"/>
      <c r="AY67" s="22"/>
      <c r="AZ67" s="54"/>
      <c r="BA67" s="53"/>
      <c r="BB67" s="22"/>
      <c r="BC67" s="22"/>
      <c r="BD67" s="22"/>
      <c r="BE67" s="54"/>
      <c r="BF67" s="53"/>
      <c r="BG67" s="22"/>
      <c r="BH67" s="22"/>
      <c r="BI67" s="22"/>
      <c r="BJ67" s="54"/>
      <c r="BK67" s="67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</row>
    <row r="68" spans="1:97" ht="4.5" customHeight="1">
      <c r="A68" s="8"/>
      <c r="B68" s="19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3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</row>
    <row r="69" spans="1:97" s="34" customFormat="1" ht="12.75">
      <c r="A69" s="27"/>
      <c r="B69" s="33" t="s">
        <v>98</v>
      </c>
      <c r="C69" s="60">
        <f aca="true" t="shared" si="11" ref="C69:AH69">C25+C46+C62</f>
        <v>0</v>
      </c>
      <c r="D69" s="60">
        <f t="shared" si="11"/>
        <v>896.2528053343513</v>
      </c>
      <c r="E69" s="60">
        <f t="shared" si="11"/>
        <v>0</v>
      </c>
      <c r="F69" s="60">
        <f t="shared" si="11"/>
        <v>0</v>
      </c>
      <c r="G69" s="60">
        <f t="shared" si="11"/>
        <v>0</v>
      </c>
      <c r="H69" s="60">
        <f t="shared" si="11"/>
        <v>1646.2369438547526</v>
      </c>
      <c r="I69" s="60">
        <f t="shared" si="11"/>
        <v>2070.5378351201475</v>
      </c>
      <c r="J69" s="60">
        <f t="shared" si="11"/>
        <v>9.8199971312184</v>
      </c>
      <c r="K69" s="60">
        <f t="shared" si="11"/>
        <v>0</v>
      </c>
      <c r="L69" s="60">
        <f t="shared" si="11"/>
        <v>2467.168675390751</v>
      </c>
      <c r="M69" s="60">
        <f t="shared" si="11"/>
        <v>0</v>
      </c>
      <c r="N69" s="60">
        <f t="shared" si="11"/>
        <v>0</v>
      </c>
      <c r="O69" s="60">
        <f t="shared" si="11"/>
        <v>0</v>
      </c>
      <c r="P69" s="60">
        <f t="shared" si="11"/>
        <v>0</v>
      </c>
      <c r="Q69" s="60">
        <f t="shared" si="11"/>
        <v>0</v>
      </c>
      <c r="R69" s="60">
        <f t="shared" si="11"/>
        <v>408.2087140551104</v>
      </c>
      <c r="S69" s="60">
        <f t="shared" si="11"/>
        <v>39.2330424069776</v>
      </c>
      <c r="T69" s="60">
        <f t="shared" si="11"/>
        <v>0</v>
      </c>
      <c r="U69" s="60">
        <f t="shared" si="11"/>
        <v>0</v>
      </c>
      <c r="V69" s="60">
        <f t="shared" si="11"/>
        <v>208.81612159641367</v>
      </c>
      <c r="W69" s="60">
        <f t="shared" si="11"/>
        <v>0</v>
      </c>
      <c r="X69" s="60">
        <f t="shared" si="11"/>
        <v>0.8842284330663</v>
      </c>
      <c r="Y69" s="60">
        <f t="shared" si="11"/>
        <v>0</v>
      </c>
      <c r="Z69" s="60">
        <f t="shared" si="11"/>
        <v>0</v>
      </c>
      <c r="AA69" s="60">
        <f t="shared" si="11"/>
        <v>0</v>
      </c>
      <c r="AB69" s="60">
        <f t="shared" si="11"/>
        <v>27.577785844261705</v>
      </c>
      <c r="AC69" s="60">
        <f t="shared" si="11"/>
        <v>99.2046923266973</v>
      </c>
      <c r="AD69" s="60">
        <f t="shared" si="11"/>
        <v>0</v>
      </c>
      <c r="AE69" s="60">
        <f t="shared" si="11"/>
        <v>0</v>
      </c>
      <c r="AF69" s="60">
        <f t="shared" si="11"/>
        <v>290.06772996559545</v>
      </c>
      <c r="AG69" s="60">
        <f t="shared" si="11"/>
        <v>0</v>
      </c>
      <c r="AH69" s="60">
        <f t="shared" si="11"/>
        <v>0</v>
      </c>
      <c r="AI69" s="60">
        <f aca="true" t="shared" si="12" ref="AI69:BJ69">AI25+AI46+AI62</f>
        <v>0</v>
      </c>
      <c r="AJ69" s="60">
        <f t="shared" si="12"/>
        <v>0</v>
      </c>
      <c r="AK69" s="60">
        <f t="shared" si="12"/>
        <v>0</v>
      </c>
      <c r="AL69" s="60">
        <f t="shared" si="12"/>
        <v>0.5718960878995</v>
      </c>
      <c r="AM69" s="60">
        <f t="shared" si="12"/>
        <v>0.4692482244999</v>
      </c>
      <c r="AN69" s="60">
        <f t="shared" si="12"/>
        <v>0</v>
      </c>
      <c r="AO69" s="60">
        <f t="shared" si="12"/>
        <v>0</v>
      </c>
      <c r="AP69" s="60">
        <f t="shared" si="12"/>
        <v>5.0400243946324</v>
      </c>
      <c r="AQ69" s="60">
        <f t="shared" si="12"/>
        <v>0</v>
      </c>
      <c r="AR69" s="60">
        <f t="shared" si="12"/>
        <v>22.7847489379978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4166.822695514873</v>
      </c>
      <c r="AW69" s="60">
        <f t="shared" si="12"/>
        <v>800.3352046595454</v>
      </c>
      <c r="AX69" s="60">
        <f t="shared" si="12"/>
        <v>19.1250583815999</v>
      </c>
      <c r="AY69" s="60">
        <f t="shared" si="12"/>
        <v>0.0753933596333</v>
      </c>
      <c r="AZ69" s="60">
        <f t="shared" si="12"/>
        <v>3881.3733776403474</v>
      </c>
      <c r="BA69" s="60">
        <f t="shared" si="12"/>
        <v>0</v>
      </c>
      <c r="BB69" s="60">
        <f t="shared" si="12"/>
        <v>0</v>
      </c>
      <c r="BC69" s="60">
        <f t="shared" si="12"/>
        <v>0</v>
      </c>
      <c r="BD69" s="60">
        <f t="shared" si="12"/>
        <v>0</v>
      </c>
      <c r="BE69" s="60">
        <f t="shared" si="12"/>
        <v>0</v>
      </c>
      <c r="BF69" s="60">
        <f t="shared" si="12"/>
        <v>994.9478828320852</v>
      </c>
      <c r="BG69" s="60">
        <f t="shared" si="12"/>
        <v>99.58071440373219</v>
      </c>
      <c r="BH69" s="60">
        <f t="shared" si="12"/>
        <v>0</v>
      </c>
      <c r="BI69" s="60">
        <f t="shared" si="12"/>
        <v>0</v>
      </c>
      <c r="BJ69" s="60">
        <f t="shared" si="12"/>
        <v>303.57692349656696</v>
      </c>
      <c r="BK69" s="103">
        <f>SUM(C69:BJ69)</f>
        <v>18458.711739392755</v>
      </c>
      <c r="BL69" s="146"/>
      <c r="BM69" s="150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</row>
    <row r="70" spans="1:97" ht="4.5" customHeight="1">
      <c r="A70" s="8"/>
      <c r="B70" s="20"/>
      <c r="C70" s="136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37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</row>
    <row r="71" spans="1:97" ht="14.25" customHeight="1">
      <c r="A71" s="8" t="s">
        <v>5</v>
      </c>
      <c r="B71" s="21" t="s">
        <v>24</v>
      </c>
      <c r="C71" s="136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37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</row>
    <row r="72" spans="1:97" s="26" customFormat="1" ht="12.75">
      <c r="A72" s="24"/>
      <c r="B72" s="25" t="s">
        <v>118</v>
      </c>
      <c r="C72" s="75">
        <v>0</v>
      </c>
      <c r="D72" s="75">
        <v>0.9191474455666</v>
      </c>
      <c r="E72" s="75">
        <v>0</v>
      </c>
      <c r="F72" s="75">
        <v>0</v>
      </c>
      <c r="G72" s="76">
        <v>0</v>
      </c>
      <c r="H72" s="77">
        <v>86.12835790922887</v>
      </c>
      <c r="I72" s="75">
        <v>38.247747102332</v>
      </c>
      <c r="J72" s="75">
        <v>0</v>
      </c>
      <c r="K72" s="75">
        <v>0</v>
      </c>
      <c r="L72" s="76">
        <v>172.73196719866473</v>
      </c>
      <c r="M72" s="77">
        <v>0</v>
      </c>
      <c r="N72" s="75">
        <v>0</v>
      </c>
      <c r="O72" s="75">
        <v>0</v>
      </c>
      <c r="P72" s="75">
        <v>0</v>
      </c>
      <c r="Q72" s="76">
        <v>0</v>
      </c>
      <c r="R72" s="77">
        <v>30.2930149948964</v>
      </c>
      <c r="S72" s="75">
        <v>0.4036197563327</v>
      </c>
      <c r="T72" s="75">
        <v>0</v>
      </c>
      <c r="U72" s="75">
        <v>0</v>
      </c>
      <c r="V72" s="78">
        <v>10.4292310436991</v>
      </c>
      <c r="W72" s="79">
        <v>0</v>
      </c>
      <c r="X72" s="75">
        <v>0</v>
      </c>
      <c r="Y72" s="75">
        <v>0</v>
      </c>
      <c r="Z72" s="75">
        <v>0</v>
      </c>
      <c r="AA72" s="76">
        <v>0</v>
      </c>
      <c r="AB72" s="77">
        <v>0.26943724403299996</v>
      </c>
      <c r="AC72" s="75">
        <v>0.0230491054333</v>
      </c>
      <c r="AD72" s="75">
        <v>0</v>
      </c>
      <c r="AE72" s="75">
        <v>0</v>
      </c>
      <c r="AF72" s="76">
        <v>4.4417143350998005</v>
      </c>
      <c r="AG72" s="77">
        <v>0</v>
      </c>
      <c r="AH72" s="75">
        <v>0</v>
      </c>
      <c r="AI72" s="75">
        <v>0</v>
      </c>
      <c r="AJ72" s="75">
        <v>0</v>
      </c>
      <c r="AK72" s="76">
        <v>0</v>
      </c>
      <c r="AL72" s="77">
        <v>0</v>
      </c>
      <c r="AM72" s="75">
        <v>0</v>
      </c>
      <c r="AN72" s="75">
        <v>0</v>
      </c>
      <c r="AO72" s="75">
        <v>0</v>
      </c>
      <c r="AP72" s="76">
        <v>4.389846980066601</v>
      </c>
      <c r="AQ72" s="77">
        <v>0</v>
      </c>
      <c r="AR72" s="75">
        <v>0.24560426919999997</v>
      </c>
      <c r="AS72" s="75">
        <v>0</v>
      </c>
      <c r="AT72" s="75">
        <v>0</v>
      </c>
      <c r="AU72" s="76">
        <v>0</v>
      </c>
      <c r="AV72" s="77">
        <v>65.89790050830943</v>
      </c>
      <c r="AW72" s="75">
        <v>18.316687075695</v>
      </c>
      <c r="AX72" s="75">
        <v>0</v>
      </c>
      <c r="AY72" s="75">
        <v>0</v>
      </c>
      <c r="AZ72" s="76">
        <v>145.60282905228476</v>
      </c>
      <c r="BA72" s="77">
        <v>0</v>
      </c>
      <c r="BB72" s="75">
        <v>0</v>
      </c>
      <c r="BC72" s="75">
        <v>0</v>
      </c>
      <c r="BD72" s="75">
        <v>0</v>
      </c>
      <c r="BE72" s="76">
        <v>0</v>
      </c>
      <c r="BF72" s="77">
        <v>17.000088713035094</v>
      </c>
      <c r="BG72" s="75">
        <v>2.522854153499</v>
      </c>
      <c r="BH72" s="75">
        <v>0</v>
      </c>
      <c r="BI72" s="75">
        <v>0</v>
      </c>
      <c r="BJ72" s="76">
        <v>9.947736591263796</v>
      </c>
      <c r="BK72" s="68">
        <f>SUM(C72:BJ72)</f>
        <v>607.8108334786401</v>
      </c>
      <c r="BL72" s="147"/>
      <c r="BM72" s="145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</row>
    <row r="73" spans="1:97" s="83" customFormat="1" ht="13.5" thickBot="1">
      <c r="A73" s="80"/>
      <c r="B73" s="81" t="s">
        <v>82</v>
      </c>
      <c r="C73" s="82">
        <f>SUM(C72)</f>
        <v>0</v>
      </c>
      <c r="D73" s="82">
        <f aca="true" t="shared" si="13" ref="D73:BK73">SUM(D72)</f>
        <v>0.9191474455666</v>
      </c>
      <c r="E73" s="82">
        <f t="shared" si="13"/>
        <v>0</v>
      </c>
      <c r="F73" s="82">
        <f t="shared" si="13"/>
        <v>0</v>
      </c>
      <c r="G73" s="82">
        <f t="shared" si="13"/>
        <v>0</v>
      </c>
      <c r="H73" s="82">
        <f t="shared" si="13"/>
        <v>86.12835790922887</v>
      </c>
      <c r="I73" s="82">
        <f t="shared" si="13"/>
        <v>38.247747102332</v>
      </c>
      <c r="J73" s="82">
        <f t="shared" si="13"/>
        <v>0</v>
      </c>
      <c r="K73" s="82">
        <f t="shared" si="13"/>
        <v>0</v>
      </c>
      <c r="L73" s="82">
        <f t="shared" si="13"/>
        <v>172.73196719866473</v>
      </c>
      <c r="M73" s="82">
        <f t="shared" si="13"/>
        <v>0</v>
      </c>
      <c r="N73" s="82">
        <f t="shared" si="13"/>
        <v>0</v>
      </c>
      <c r="O73" s="82">
        <f t="shared" si="13"/>
        <v>0</v>
      </c>
      <c r="P73" s="82">
        <f t="shared" si="13"/>
        <v>0</v>
      </c>
      <c r="Q73" s="82">
        <f t="shared" si="13"/>
        <v>0</v>
      </c>
      <c r="R73" s="82">
        <f t="shared" si="13"/>
        <v>30.2930149948964</v>
      </c>
      <c r="S73" s="82">
        <f t="shared" si="13"/>
        <v>0.4036197563327</v>
      </c>
      <c r="T73" s="82">
        <f t="shared" si="13"/>
        <v>0</v>
      </c>
      <c r="U73" s="82">
        <f t="shared" si="13"/>
        <v>0</v>
      </c>
      <c r="V73" s="82">
        <f t="shared" si="13"/>
        <v>10.4292310436991</v>
      </c>
      <c r="W73" s="82">
        <f t="shared" si="13"/>
        <v>0</v>
      </c>
      <c r="X73" s="82">
        <f t="shared" si="13"/>
        <v>0</v>
      </c>
      <c r="Y73" s="82">
        <f t="shared" si="13"/>
        <v>0</v>
      </c>
      <c r="Z73" s="82">
        <f t="shared" si="13"/>
        <v>0</v>
      </c>
      <c r="AA73" s="82">
        <f t="shared" si="13"/>
        <v>0</v>
      </c>
      <c r="AB73" s="82">
        <f t="shared" si="13"/>
        <v>0.26943724403299996</v>
      </c>
      <c r="AC73" s="82">
        <f t="shared" si="13"/>
        <v>0.0230491054333</v>
      </c>
      <c r="AD73" s="82">
        <f t="shared" si="13"/>
        <v>0</v>
      </c>
      <c r="AE73" s="82">
        <f t="shared" si="13"/>
        <v>0</v>
      </c>
      <c r="AF73" s="82">
        <f t="shared" si="13"/>
        <v>4.4417143350998005</v>
      </c>
      <c r="AG73" s="82">
        <f t="shared" si="13"/>
        <v>0</v>
      </c>
      <c r="AH73" s="82">
        <f t="shared" si="13"/>
        <v>0</v>
      </c>
      <c r="AI73" s="82">
        <f t="shared" si="13"/>
        <v>0</v>
      </c>
      <c r="AJ73" s="82">
        <f t="shared" si="13"/>
        <v>0</v>
      </c>
      <c r="AK73" s="82">
        <f t="shared" si="13"/>
        <v>0</v>
      </c>
      <c r="AL73" s="82">
        <f t="shared" si="13"/>
        <v>0</v>
      </c>
      <c r="AM73" s="82">
        <f t="shared" si="13"/>
        <v>0</v>
      </c>
      <c r="AN73" s="82">
        <f t="shared" si="13"/>
        <v>0</v>
      </c>
      <c r="AO73" s="82">
        <f t="shared" si="13"/>
        <v>0</v>
      </c>
      <c r="AP73" s="82">
        <f t="shared" si="13"/>
        <v>4.389846980066601</v>
      </c>
      <c r="AQ73" s="82">
        <f t="shared" si="13"/>
        <v>0</v>
      </c>
      <c r="AR73" s="82">
        <f t="shared" si="13"/>
        <v>0.24560426919999997</v>
      </c>
      <c r="AS73" s="82">
        <f t="shared" si="13"/>
        <v>0</v>
      </c>
      <c r="AT73" s="82">
        <f t="shared" si="13"/>
        <v>0</v>
      </c>
      <c r="AU73" s="82">
        <f t="shared" si="13"/>
        <v>0</v>
      </c>
      <c r="AV73" s="82">
        <f t="shared" si="13"/>
        <v>65.89790050830943</v>
      </c>
      <c r="AW73" s="82">
        <f t="shared" si="13"/>
        <v>18.316687075695</v>
      </c>
      <c r="AX73" s="82">
        <f t="shared" si="13"/>
        <v>0</v>
      </c>
      <c r="AY73" s="82">
        <f t="shared" si="13"/>
        <v>0</v>
      </c>
      <c r="AZ73" s="82">
        <f t="shared" si="13"/>
        <v>145.60282905228476</v>
      </c>
      <c r="BA73" s="82">
        <f t="shared" si="13"/>
        <v>0</v>
      </c>
      <c r="BB73" s="82">
        <f t="shared" si="13"/>
        <v>0</v>
      </c>
      <c r="BC73" s="82">
        <f t="shared" si="13"/>
        <v>0</v>
      </c>
      <c r="BD73" s="82">
        <f t="shared" si="13"/>
        <v>0</v>
      </c>
      <c r="BE73" s="82">
        <f t="shared" si="13"/>
        <v>0</v>
      </c>
      <c r="BF73" s="82">
        <f t="shared" si="13"/>
        <v>17.000088713035094</v>
      </c>
      <c r="BG73" s="82">
        <f t="shared" si="13"/>
        <v>2.522854153499</v>
      </c>
      <c r="BH73" s="82">
        <f t="shared" si="13"/>
        <v>0</v>
      </c>
      <c r="BI73" s="82">
        <f t="shared" si="13"/>
        <v>0</v>
      </c>
      <c r="BJ73" s="82">
        <f t="shared" si="13"/>
        <v>9.947736591263796</v>
      </c>
      <c r="BK73" s="91">
        <f t="shared" si="13"/>
        <v>607.8108334786401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</row>
    <row r="74" spans="1:2" ht="6" customHeight="1">
      <c r="A74" s="4"/>
      <c r="B74" s="13"/>
    </row>
    <row r="75" spans="1:12" ht="12.75">
      <c r="A75" s="4"/>
      <c r="B75" s="4" t="s">
        <v>116</v>
      </c>
      <c r="L75" s="62" t="s">
        <v>37</v>
      </c>
    </row>
    <row r="76" spans="1:63" ht="12.75">
      <c r="A76" s="4"/>
      <c r="B76" s="4" t="s">
        <v>117</v>
      </c>
      <c r="L76" s="63" t="s">
        <v>29</v>
      </c>
      <c r="BK76" s="90"/>
    </row>
    <row r="77" spans="12:63" ht="12.75">
      <c r="L77" s="63" t="s">
        <v>30</v>
      </c>
      <c r="BK77" s="61"/>
    </row>
    <row r="78" spans="2:12" ht="12.75">
      <c r="B78" s="4" t="s">
        <v>32</v>
      </c>
      <c r="L78" s="63" t="s">
        <v>97</v>
      </c>
    </row>
    <row r="79" spans="2:12" ht="12.75">
      <c r="B79" s="4" t="s">
        <v>33</v>
      </c>
      <c r="L79" s="63" t="s">
        <v>99</v>
      </c>
    </row>
    <row r="80" spans="2:63" ht="12.75">
      <c r="B80" s="4"/>
      <c r="L80" s="63" t="s">
        <v>31</v>
      </c>
      <c r="BK80" s="104"/>
    </row>
  </sheetData>
  <sheetProtection/>
  <mergeCells count="48">
    <mergeCell ref="C28:BK28"/>
    <mergeCell ref="C71:BK71"/>
    <mergeCell ref="C53:BK53"/>
    <mergeCell ref="C54:BK54"/>
    <mergeCell ref="C57:BK57"/>
    <mergeCell ref="C63:BK63"/>
    <mergeCell ref="C64:BK64"/>
    <mergeCell ref="C68:BK68"/>
    <mergeCell ref="C31:BK31"/>
    <mergeCell ref="C52:BK52"/>
    <mergeCell ref="A1:A5"/>
    <mergeCell ref="C49:BK49"/>
    <mergeCell ref="C70:BK70"/>
    <mergeCell ref="C27:BK27"/>
    <mergeCell ref="C10:BK10"/>
    <mergeCell ref="C13:BK13"/>
    <mergeCell ref="C16:BK16"/>
    <mergeCell ref="C19:BK19"/>
    <mergeCell ref="C65:BK65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6:BK26"/>
    <mergeCell ref="W3:AF3"/>
    <mergeCell ref="C47:BK47"/>
    <mergeCell ref="C48:BK48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B1">
      <selection activeCell="D45" sqref="D45:L46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9.71093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8515625" style="0" customWidth="1"/>
    <col min="12" max="12" width="19.8515625" style="0" bestFit="1" customWidth="1"/>
  </cols>
  <sheetData>
    <row r="2" spans="2:12" ht="12.75">
      <c r="B2" s="142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142" t="s">
        <v>100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2:12" ht="30">
      <c r="B4" s="3" t="s">
        <v>74</v>
      </c>
      <c r="C4" s="12" t="s">
        <v>38</v>
      </c>
      <c r="D4" s="35" t="s">
        <v>86</v>
      </c>
      <c r="E4" s="35" t="s">
        <v>87</v>
      </c>
      <c r="F4" s="35" t="s">
        <v>7</v>
      </c>
      <c r="G4" s="12" t="s">
        <v>8</v>
      </c>
      <c r="H4" s="12" t="s">
        <v>21</v>
      </c>
      <c r="I4" s="12" t="s">
        <v>93</v>
      </c>
      <c r="J4" s="35" t="s">
        <v>94</v>
      </c>
      <c r="K4" s="36" t="s">
        <v>73</v>
      </c>
      <c r="L4" s="35" t="s">
        <v>95</v>
      </c>
    </row>
    <row r="5" spans="2:12" ht="12.75">
      <c r="B5" s="9">
        <v>1</v>
      </c>
      <c r="C5" s="10" t="s">
        <v>39</v>
      </c>
      <c r="D5" s="37">
        <v>0.0003515731666</v>
      </c>
      <c r="E5" s="37">
        <v>0</v>
      </c>
      <c r="F5" s="37">
        <v>0.5813583548649998</v>
      </c>
      <c r="G5" s="37">
        <v>0</v>
      </c>
      <c r="H5" s="37">
        <v>0</v>
      </c>
      <c r="I5" s="37">
        <v>0</v>
      </c>
      <c r="J5" s="22">
        <v>0.0006233195885714285</v>
      </c>
      <c r="K5" s="22">
        <f>SUM(D5:J5)</f>
        <v>0.5823332476201711</v>
      </c>
      <c r="L5" s="37">
        <v>0.016608921499800002</v>
      </c>
    </row>
    <row r="6" spans="2:12" ht="12.75">
      <c r="B6" s="9">
        <v>2</v>
      </c>
      <c r="C6" s="11" t="s">
        <v>40</v>
      </c>
      <c r="D6" s="37">
        <v>2.7226548622646987</v>
      </c>
      <c r="E6" s="37">
        <v>0.12061904276609997</v>
      </c>
      <c r="F6" s="37">
        <v>112.18199712269171</v>
      </c>
      <c r="G6" s="37">
        <v>0</v>
      </c>
      <c r="H6" s="37">
        <v>0</v>
      </c>
      <c r="I6" s="37">
        <v>0</v>
      </c>
      <c r="J6" s="22">
        <v>2.68574729298571</v>
      </c>
      <c r="K6" s="22">
        <f aca="true" t="shared" si="0" ref="K6:K41">SUM(D6:J6)</f>
        <v>117.71101832070822</v>
      </c>
      <c r="L6" s="37">
        <v>6.1230798378635</v>
      </c>
    </row>
    <row r="7" spans="2:12" ht="12.75">
      <c r="B7" s="9">
        <v>3</v>
      </c>
      <c r="C7" s="10" t="s">
        <v>41</v>
      </c>
      <c r="D7" s="37">
        <v>0</v>
      </c>
      <c r="E7" s="37">
        <v>0</v>
      </c>
      <c r="F7" s="37">
        <v>0.9294733216988</v>
      </c>
      <c r="G7" s="37">
        <v>0</v>
      </c>
      <c r="H7" s="37">
        <v>0</v>
      </c>
      <c r="I7" s="37">
        <v>0</v>
      </c>
      <c r="J7" s="22">
        <v>0.005250600262857143</v>
      </c>
      <c r="K7" s="22">
        <f t="shared" si="0"/>
        <v>0.9347239219616572</v>
      </c>
      <c r="L7" s="37">
        <v>0.021369035466599996</v>
      </c>
    </row>
    <row r="8" spans="2:12" ht="12.75">
      <c r="B8" s="9">
        <v>4</v>
      </c>
      <c r="C8" s="11" t="s">
        <v>42</v>
      </c>
      <c r="D8" s="37">
        <v>0.6754341604994001</v>
      </c>
      <c r="E8" s="37">
        <v>0.2300549162998</v>
      </c>
      <c r="F8" s="37">
        <v>53.43681337067741</v>
      </c>
      <c r="G8" s="37">
        <v>0</v>
      </c>
      <c r="H8" s="37">
        <v>0</v>
      </c>
      <c r="I8" s="37">
        <v>0</v>
      </c>
      <c r="J8" s="22">
        <v>0.3695751557461899</v>
      </c>
      <c r="K8" s="22">
        <f t="shared" si="0"/>
        <v>54.7118776032228</v>
      </c>
      <c r="L8" s="37">
        <v>1.0836908220986001</v>
      </c>
    </row>
    <row r="9" spans="2:12" ht="12.75">
      <c r="B9" s="9">
        <v>5</v>
      </c>
      <c r="C9" s="11" t="s">
        <v>43</v>
      </c>
      <c r="D9" s="37">
        <v>2.391279077831501</v>
      </c>
      <c r="E9" s="37">
        <v>0.7047058607662001</v>
      </c>
      <c r="F9" s="37">
        <v>55.64224320756121</v>
      </c>
      <c r="G9" s="37">
        <v>0</v>
      </c>
      <c r="H9" s="37">
        <v>0</v>
      </c>
      <c r="I9" s="37">
        <v>0</v>
      </c>
      <c r="J9" s="22">
        <v>0.4756208680714272</v>
      </c>
      <c r="K9" s="22">
        <f t="shared" si="0"/>
        <v>59.213849014230334</v>
      </c>
      <c r="L9" s="37">
        <v>3.0683491152304994</v>
      </c>
    </row>
    <row r="10" spans="2:12" ht="12.75">
      <c r="B10" s="9">
        <v>6</v>
      </c>
      <c r="C10" s="11" t="s">
        <v>44</v>
      </c>
      <c r="D10" s="37">
        <v>4.1545918779990005</v>
      </c>
      <c r="E10" s="37">
        <v>0.24247802923310002</v>
      </c>
      <c r="F10" s="37">
        <v>57.564013095210235</v>
      </c>
      <c r="G10" s="37">
        <v>0</v>
      </c>
      <c r="H10" s="37">
        <v>0</v>
      </c>
      <c r="I10" s="37">
        <v>0</v>
      </c>
      <c r="J10" s="22">
        <v>0.5767764404476189</v>
      </c>
      <c r="K10" s="22">
        <f t="shared" si="0"/>
        <v>62.53785944288995</v>
      </c>
      <c r="L10" s="37">
        <v>2.2919408061653</v>
      </c>
    </row>
    <row r="11" spans="2:12" ht="12.75">
      <c r="B11" s="9">
        <v>7</v>
      </c>
      <c r="C11" s="11" t="s">
        <v>45</v>
      </c>
      <c r="D11" s="37">
        <v>2.0406366987986995</v>
      </c>
      <c r="E11" s="37">
        <v>0.1052848831999</v>
      </c>
      <c r="F11" s="37">
        <v>66.2342242348421</v>
      </c>
      <c r="G11" s="37">
        <v>0</v>
      </c>
      <c r="H11" s="37">
        <v>0</v>
      </c>
      <c r="I11" s="37">
        <v>0</v>
      </c>
      <c r="J11" s="22">
        <v>0.3831020495385708</v>
      </c>
      <c r="K11" s="22">
        <f t="shared" si="0"/>
        <v>68.76324786637926</v>
      </c>
      <c r="L11" s="37">
        <v>1.2670092145653002</v>
      </c>
    </row>
    <row r="12" spans="2:12" ht="12.75">
      <c r="B12" s="9">
        <v>8</v>
      </c>
      <c r="C12" s="10" t="s">
        <v>46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22">
        <v>0</v>
      </c>
      <c r="K12" s="22">
        <f t="shared" si="0"/>
        <v>0</v>
      </c>
      <c r="L12" s="37">
        <v>0</v>
      </c>
    </row>
    <row r="13" spans="2:12" ht="12.75">
      <c r="B13" s="9">
        <v>9</v>
      </c>
      <c r="C13" s="10" t="s">
        <v>47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22">
        <v>0</v>
      </c>
      <c r="K13" s="22">
        <f t="shared" si="0"/>
        <v>0</v>
      </c>
      <c r="L13" s="37">
        <v>0</v>
      </c>
    </row>
    <row r="14" spans="2:12" ht="12.75">
      <c r="B14" s="9">
        <v>10</v>
      </c>
      <c r="C14" s="11" t="s">
        <v>48</v>
      </c>
      <c r="D14" s="37">
        <v>12.093769059830903</v>
      </c>
      <c r="E14" s="37">
        <v>0.17991623433240003</v>
      </c>
      <c r="F14" s="37">
        <v>87.6699448960405</v>
      </c>
      <c r="G14" s="37">
        <v>0</v>
      </c>
      <c r="H14" s="37">
        <v>0</v>
      </c>
      <c r="I14" s="37">
        <v>0</v>
      </c>
      <c r="J14" s="22">
        <v>0.7446686930600005</v>
      </c>
      <c r="K14" s="22">
        <f t="shared" si="0"/>
        <v>100.68829888326381</v>
      </c>
      <c r="L14" s="37">
        <v>4.627615566131498</v>
      </c>
    </row>
    <row r="15" spans="2:12" ht="12.75">
      <c r="B15" s="9">
        <v>11</v>
      </c>
      <c r="C15" s="11" t="s">
        <v>49</v>
      </c>
      <c r="D15" s="37">
        <v>26.27862555768789</v>
      </c>
      <c r="E15" s="37">
        <v>3.0679032906609005</v>
      </c>
      <c r="F15" s="37">
        <v>1611.3438142965124</v>
      </c>
      <c r="G15" s="37">
        <v>0</v>
      </c>
      <c r="H15" s="37">
        <v>0</v>
      </c>
      <c r="I15" s="37">
        <v>0</v>
      </c>
      <c r="J15" s="22">
        <v>28.806242403247907</v>
      </c>
      <c r="K15" s="22">
        <f t="shared" si="0"/>
        <v>1669.4965855481091</v>
      </c>
      <c r="L15" s="37">
        <v>21.909710243356983</v>
      </c>
    </row>
    <row r="16" spans="2:12" ht="12.75">
      <c r="B16" s="9">
        <v>12</v>
      </c>
      <c r="C16" s="11" t="s">
        <v>50</v>
      </c>
      <c r="D16" s="37">
        <v>30.451803841260112</v>
      </c>
      <c r="E16" s="37">
        <v>0.7042488352647999</v>
      </c>
      <c r="F16" s="37">
        <v>491.01749523092815</v>
      </c>
      <c r="G16" s="37">
        <v>0</v>
      </c>
      <c r="H16" s="37">
        <v>0</v>
      </c>
      <c r="I16" s="37">
        <v>0</v>
      </c>
      <c r="J16" s="22">
        <v>13.904795124270555</v>
      </c>
      <c r="K16" s="22">
        <f t="shared" si="0"/>
        <v>536.0783430317236</v>
      </c>
      <c r="L16" s="37">
        <v>29.7883288888266</v>
      </c>
    </row>
    <row r="17" spans="2:12" ht="12.75">
      <c r="B17" s="9">
        <v>13</v>
      </c>
      <c r="C17" s="11" t="s">
        <v>51</v>
      </c>
      <c r="D17" s="37">
        <v>0.306884085533</v>
      </c>
      <c r="E17" s="37">
        <v>0.0204418986665</v>
      </c>
      <c r="F17" s="37">
        <v>15.974166257518506</v>
      </c>
      <c r="G17" s="37">
        <v>0</v>
      </c>
      <c r="H17" s="37">
        <v>0</v>
      </c>
      <c r="I17" s="37">
        <v>0</v>
      </c>
      <c r="J17" s="22">
        <v>0.2553508943328574</v>
      </c>
      <c r="K17" s="22">
        <f t="shared" si="0"/>
        <v>16.556843136050862</v>
      </c>
      <c r="L17" s="37">
        <v>0.5893935878326003</v>
      </c>
    </row>
    <row r="18" spans="2:12" ht="12.75">
      <c r="B18" s="9">
        <v>14</v>
      </c>
      <c r="C18" s="11" t="s">
        <v>52</v>
      </c>
      <c r="D18" s="37">
        <v>0.5763241398663</v>
      </c>
      <c r="E18" s="37">
        <v>0</v>
      </c>
      <c r="F18" s="37">
        <v>9.0121265132908</v>
      </c>
      <c r="G18" s="37">
        <v>0</v>
      </c>
      <c r="H18" s="37">
        <v>0</v>
      </c>
      <c r="I18" s="37">
        <v>0</v>
      </c>
      <c r="J18" s="22">
        <v>0.28527724132857135</v>
      </c>
      <c r="K18" s="22">
        <f t="shared" si="0"/>
        <v>9.873727894485672</v>
      </c>
      <c r="L18" s="37">
        <v>0.42510793526620005</v>
      </c>
    </row>
    <row r="19" spans="2:12" ht="12.75">
      <c r="B19" s="9">
        <v>15</v>
      </c>
      <c r="C19" s="11" t="s">
        <v>53</v>
      </c>
      <c r="D19" s="37">
        <v>1.9601592477317002</v>
      </c>
      <c r="E19" s="37">
        <v>0.0803230949665</v>
      </c>
      <c r="F19" s="37">
        <v>68.28975519852676</v>
      </c>
      <c r="G19" s="37">
        <v>0</v>
      </c>
      <c r="H19" s="37">
        <v>0</v>
      </c>
      <c r="I19" s="37">
        <v>0</v>
      </c>
      <c r="J19" s="22">
        <v>1.4648625088099994</v>
      </c>
      <c r="K19" s="22">
        <f t="shared" si="0"/>
        <v>71.79510005003496</v>
      </c>
      <c r="L19" s="37">
        <v>2.6664822020975985</v>
      </c>
    </row>
    <row r="20" spans="2:12" ht="12.75">
      <c r="B20" s="9">
        <v>16</v>
      </c>
      <c r="C20" s="11" t="s">
        <v>54</v>
      </c>
      <c r="D20" s="37">
        <v>56.45918164339209</v>
      </c>
      <c r="E20" s="37">
        <v>3.0927779410622</v>
      </c>
      <c r="F20" s="37">
        <v>1101.0271376620926</v>
      </c>
      <c r="G20" s="37">
        <v>0</v>
      </c>
      <c r="H20" s="37">
        <v>0</v>
      </c>
      <c r="I20" s="37">
        <v>0</v>
      </c>
      <c r="J20" s="22">
        <v>38.19649340750717</v>
      </c>
      <c r="K20" s="22">
        <f t="shared" si="0"/>
        <v>1198.7755906540542</v>
      </c>
      <c r="L20" s="37">
        <v>59.03603404795749</v>
      </c>
    </row>
    <row r="21" spans="2:12" ht="12.75">
      <c r="B21" s="9">
        <v>17</v>
      </c>
      <c r="C21" s="11" t="s">
        <v>55</v>
      </c>
      <c r="D21" s="37">
        <v>7.7951020691979975</v>
      </c>
      <c r="E21" s="37">
        <v>0.2441274125995</v>
      </c>
      <c r="F21" s="37">
        <v>89.38644746509193</v>
      </c>
      <c r="G21" s="37">
        <v>0</v>
      </c>
      <c r="H21" s="37">
        <v>0</v>
      </c>
      <c r="I21" s="37">
        <v>0</v>
      </c>
      <c r="J21" s="22">
        <v>5.377894325857337</v>
      </c>
      <c r="K21" s="22">
        <f t="shared" si="0"/>
        <v>102.80357127274677</v>
      </c>
      <c r="L21" s="37">
        <v>6.700504676830506</v>
      </c>
    </row>
    <row r="22" spans="2:12" ht="12.75">
      <c r="B22" s="9">
        <v>18</v>
      </c>
      <c r="C22" s="10" t="s">
        <v>56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2">
        <v>0</v>
      </c>
      <c r="K22" s="22">
        <f t="shared" si="0"/>
        <v>0</v>
      </c>
      <c r="L22" s="37">
        <v>0</v>
      </c>
    </row>
    <row r="23" spans="2:12" ht="12.75">
      <c r="B23" s="9">
        <v>19</v>
      </c>
      <c r="C23" s="11" t="s">
        <v>57</v>
      </c>
      <c r="D23" s="37">
        <v>7.482383046261398</v>
      </c>
      <c r="E23" s="37">
        <v>0.5630026191321001</v>
      </c>
      <c r="F23" s="37">
        <v>243.28187126887866</v>
      </c>
      <c r="G23" s="37">
        <v>0</v>
      </c>
      <c r="H23" s="37">
        <v>0</v>
      </c>
      <c r="I23" s="37">
        <v>0</v>
      </c>
      <c r="J23" s="22">
        <v>1.6592248222985693</v>
      </c>
      <c r="K23" s="22">
        <f t="shared" si="0"/>
        <v>252.98648175657073</v>
      </c>
      <c r="L23" s="37">
        <v>10.755770115929097</v>
      </c>
    </row>
    <row r="24" spans="2:12" ht="12.75">
      <c r="B24" s="9">
        <v>20</v>
      </c>
      <c r="C24" s="11" t="s">
        <v>58</v>
      </c>
      <c r="D24" s="37">
        <v>263.4888249860915</v>
      </c>
      <c r="E24" s="37">
        <v>19.7977835890809</v>
      </c>
      <c r="F24" s="37">
        <v>7907.469772444246</v>
      </c>
      <c r="G24" s="37">
        <v>0</v>
      </c>
      <c r="H24" s="37">
        <v>0</v>
      </c>
      <c r="I24" s="37">
        <v>0</v>
      </c>
      <c r="J24" s="22">
        <v>826.6822534882334</v>
      </c>
      <c r="K24" s="22">
        <f t="shared" si="0"/>
        <v>9017.438634507651</v>
      </c>
      <c r="L24" s="37">
        <v>266.8089817377113</v>
      </c>
    </row>
    <row r="25" spans="2:12" ht="12.75">
      <c r="B25" s="9">
        <v>21</v>
      </c>
      <c r="C25" s="10" t="s">
        <v>59</v>
      </c>
      <c r="D25" s="37">
        <v>0</v>
      </c>
      <c r="E25" s="37">
        <v>0</v>
      </c>
      <c r="F25" s="37">
        <v>0.9827697723641999</v>
      </c>
      <c r="G25" s="37">
        <v>0</v>
      </c>
      <c r="H25" s="37">
        <v>0</v>
      </c>
      <c r="I25" s="37">
        <v>0</v>
      </c>
      <c r="J25" s="22">
        <v>0.0008177101742857141</v>
      </c>
      <c r="K25" s="22">
        <f t="shared" si="0"/>
        <v>0.9835874825384856</v>
      </c>
      <c r="L25" s="37">
        <v>0.05696079813320001</v>
      </c>
    </row>
    <row r="26" spans="2:12" ht="12.75">
      <c r="B26" s="9">
        <v>22</v>
      </c>
      <c r="C26" s="11" t="s">
        <v>60</v>
      </c>
      <c r="D26" s="37">
        <v>0</v>
      </c>
      <c r="E26" s="37">
        <v>0.0018590621332999998</v>
      </c>
      <c r="F26" s="37">
        <v>4.804715426061596</v>
      </c>
      <c r="G26" s="37">
        <v>0</v>
      </c>
      <c r="H26" s="37">
        <v>0</v>
      </c>
      <c r="I26" s="37">
        <v>0</v>
      </c>
      <c r="J26" s="22">
        <v>0.2943967355166665</v>
      </c>
      <c r="K26" s="22">
        <f t="shared" si="0"/>
        <v>5.100971223711562</v>
      </c>
      <c r="L26" s="37">
        <v>0.37504733886639996</v>
      </c>
    </row>
    <row r="27" spans="2:12" ht="12.75">
      <c r="B27" s="9">
        <v>23</v>
      </c>
      <c r="C27" s="10" t="s">
        <v>61</v>
      </c>
      <c r="D27" s="37">
        <v>0</v>
      </c>
      <c r="E27" s="37">
        <v>0</v>
      </c>
      <c r="F27" s="37">
        <v>0.033068636900000004</v>
      </c>
      <c r="G27" s="37">
        <v>0</v>
      </c>
      <c r="H27" s="37">
        <v>0</v>
      </c>
      <c r="I27" s="37">
        <v>0</v>
      </c>
      <c r="J27" s="22">
        <v>0</v>
      </c>
      <c r="K27" s="22">
        <f t="shared" si="0"/>
        <v>0.033068636900000004</v>
      </c>
      <c r="L27" s="37">
        <v>0</v>
      </c>
    </row>
    <row r="28" spans="2:12" ht="12.75">
      <c r="B28" s="9">
        <v>24</v>
      </c>
      <c r="C28" s="10" t="s">
        <v>62</v>
      </c>
      <c r="D28" s="37">
        <v>1.8340366599999998E-05</v>
      </c>
      <c r="E28" s="37">
        <v>0</v>
      </c>
      <c r="F28" s="37">
        <v>0.4665886614988001</v>
      </c>
      <c r="G28" s="37">
        <v>0</v>
      </c>
      <c r="H28" s="37">
        <v>0</v>
      </c>
      <c r="I28" s="37">
        <v>0</v>
      </c>
      <c r="J28" s="22">
        <v>0.001995877637142857</v>
      </c>
      <c r="K28" s="22">
        <f t="shared" si="0"/>
        <v>0.4686028795025429</v>
      </c>
      <c r="L28" s="37">
        <v>0.0163786777664</v>
      </c>
    </row>
    <row r="29" spans="2:12" ht="12.75">
      <c r="B29" s="9">
        <v>25</v>
      </c>
      <c r="C29" s="11" t="s">
        <v>63</v>
      </c>
      <c r="D29" s="37">
        <v>62.40019692472541</v>
      </c>
      <c r="E29" s="37">
        <v>2.6892786257959034</v>
      </c>
      <c r="F29" s="37">
        <v>1910.9196403201965</v>
      </c>
      <c r="G29" s="37">
        <v>0</v>
      </c>
      <c r="H29" s="37">
        <v>0</v>
      </c>
      <c r="I29" s="37">
        <v>0</v>
      </c>
      <c r="J29" s="22">
        <v>56.64292327914312</v>
      </c>
      <c r="K29" s="22">
        <f t="shared" si="0"/>
        <v>2032.652039149861</v>
      </c>
      <c r="L29" s="37">
        <v>62.64636844685842</v>
      </c>
    </row>
    <row r="30" spans="2:12" ht="12.75">
      <c r="B30" s="9">
        <v>26</v>
      </c>
      <c r="C30" s="11" t="s">
        <v>64</v>
      </c>
      <c r="D30" s="37">
        <v>0.8455200325987</v>
      </c>
      <c r="E30" s="37">
        <v>0.06951115443309999</v>
      </c>
      <c r="F30" s="37">
        <v>61.63809019553525</v>
      </c>
      <c r="G30" s="37">
        <v>0</v>
      </c>
      <c r="H30" s="37">
        <v>0</v>
      </c>
      <c r="I30" s="37">
        <v>0</v>
      </c>
      <c r="J30" s="22">
        <v>1.3652720550500004</v>
      </c>
      <c r="K30" s="22">
        <f t="shared" si="0"/>
        <v>63.91839343761705</v>
      </c>
      <c r="L30" s="37">
        <v>2.5596105966979006</v>
      </c>
    </row>
    <row r="31" spans="2:12" ht="12.75">
      <c r="B31" s="9">
        <v>27</v>
      </c>
      <c r="C31" s="11" t="s">
        <v>15</v>
      </c>
      <c r="D31" s="37">
        <v>0.4672953183665</v>
      </c>
      <c r="E31" s="37">
        <v>0.06675539843310001</v>
      </c>
      <c r="F31" s="37">
        <v>61.72775987769059</v>
      </c>
      <c r="G31" s="37">
        <v>0</v>
      </c>
      <c r="H31" s="37">
        <v>0</v>
      </c>
      <c r="I31" s="37">
        <v>0</v>
      </c>
      <c r="J31" s="22">
        <v>8.500011125068562</v>
      </c>
      <c r="K31" s="22">
        <f t="shared" si="0"/>
        <v>70.76182171955875</v>
      </c>
      <c r="L31" s="37">
        <v>3.762761762066</v>
      </c>
    </row>
    <row r="32" spans="2:12" ht="12.75">
      <c r="B32" s="9">
        <v>28</v>
      </c>
      <c r="C32" s="11" t="s">
        <v>65</v>
      </c>
      <c r="D32" s="37">
        <v>0.3179281884665</v>
      </c>
      <c r="E32" s="37">
        <v>0.0002371062</v>
      </c>
      <c r="F32" s="37">
        <v>7.608128632093899</v>
      </c>
      <c r="G32" s="37">
        <v>0</v>
      </c>
      <c r="H32" s="37">
        <v>0</v>
      </c>
      <c r="I32" s="37">
        <v>0</v>
      </c>
      <c r="J32" s="22">
        <v>0.1442817422471428</v>
      </c>
      <c r="K32" s="22">
        <f t="shared" si="0"/>
        <v>8.07057566900754</v>
      </c>
      <c r="L32" s="37">
        <v>0.9346207970996</v>
      </c>
    </row>
    <row r="33" spans="2:12" ht="12.75">
      <c r="B33" s="9">
        <v>29</v>
      </c>
      <c r="C33" s="11" t="s">
        <v>66</v>
      </c>
      <c r="D33" s="37">
        <v>3.716890709097599</v>
      </c>
      <c r="E33" s="37">
        <v>0.17594938146600003</v>
      </c>
      <c r="F33" s="37">
        <v>157.4250695620129</v>
      </c>
      <c r="G33" s="37">
        <v>0</v>
      </c>
      <c r="H33" s="37">
        <v>0</v>
      </c>
      <c r="I33" s="37">
        <v>0</v>
      </c>
      <c r="J33" s="22">
        <v>1.8136807087704747</v>
      </c>
      <c r="K33" s="22">
        <f t="shared" si="0"/>
        <v>163.13159036134698</v>
      </c>
      <c r="L33" s="37">
        <v>4.2286776557969</v>
      </c>
    </row>
    <row r="34" spans="2:12" ht="12.75">
      <c r="B34" s="9">
        <v>30</v>
      </c>
      <c r="C34" s="11" t="s">
        <v>67</v>
      </c>
      <c r="D34" s="37">
        <v>3.968932980697401</v>
      </c>
      <c r="E34" s="37">
        <v>0.6126388793984001</v>
      </c>
      <c r="F34" s="37">
        <v>280.29532199698</v>
      </c>
      <c r="G34" s="37">
        <v>0</v>
      </c>
      <c r="H34" s="37">
        <v>0</v>
      </c>
      <c r="I34" s="37">
        <v>0</v>
      </c>
      <c r="J34" s="22">
        <v>3.24217869076998</v>
      </c>
      <c r="K34" s="22">
        <f t="shared" si="0"/>
        <v>288.1190725478458</v>
      </c>
      <c r="L34" s="37">
        <v>5.587397836561301</v>
      </c>
    </row>
    <row r="35" spans="2:12" ht="12.75">
      <c r="B35" s="9">
        <v>31</v>
      </c>
      <c r="C35" s="10" t="s">
        <v>68</v>
      </c>
      <c r="D35" s="37">
        <v>0.0355458737666</v>
      </c>
      <c r="E35" s="37">
        <v>0</v>
      </c>
      <c r="F35" s="37">
        <v>0.7833866170977</v>
      </c>
      <c r="G35" s="37">
        <v>0</v>
      </c>
      <c r="H35" s="37">
        <v>0</v>
      </c>
      <c r="I35" s="37">
        <v>0</v>
      </c>
      <c r="J35" s="22">
        <v>0.0031731352571428575</v>
      </c>
      <c r="K35" s="22">
        <f t="shared" si="0"/>
        <v>0.8221056261214429</v>
      </c>
      <c r="L35" s="37">
        <v>0.020344436966500002</v>
      </c>
    </row>
    <row r="36" spans="2:12" ht="12.75">
      <c r="B36" s="9">
        <v>32</v>
      </c>
      <c r="C36" s="11" t="s">
        <v>102</v>
      </c>
      <c r="D36" s="37">
        <v>31.122060277827096</v>
      </c>
      <c r="E36" s="37">
        <v>1.8519255475636</v>
      </c>
      <c r="F36" s="37">
        <v>497.78999305307525</v>
      </c>
      <c r="G36" s="37">
        <v>0</v>
      </c>
      <c r="H36" s="37">
        <v>0</v>
      </c>
      <c r="I36" s="37">
        <v>0</v>
      </c>
      <c r="J36" s="22">
        <v>32.68338463171852</v>
      </c>
      <c r="K36" s="22">
        <f t="shared" si="0"/>
        <v>563.4473635101845</v>
      </c>
      <c r="L36" s="37">
        <v>27.554039682259102</v>
      </c>
    </row>
    <row r="37" spans="2:12" ht="12.75">
      <c r="B37" s="9">
        <v>33</v>
      </c>
      <c r="C37" s="11" t="s">
        <v>101</v>
      </c>
      <c r="D37" s="37">
        <v>50.51848492612275</v>
      </c>
      <c r="E37" s="37">
        <v>1.6399688049306003</v>
      </c>
      <c r="F37" s="37">
        <v>627.144423670248</v>
      </c>
      <c r="G37" s="37">
        <v>0</v>
      </c>
      <c r="H37" s="37">
        <v>0</v>
      </c>
      <c r="I37" s="37">
        <v>0</v>
      </c>
      <c r="J37" s="22">
        <v>8.072497248071421</v>
      </c>
      <c r="K37" s="22">
        <f t="shared" si="0"/>
        <v>687.3753746493727</v>
      </c>
      <c r="L37" s="37">
        <v>29.946796535290208</v>
      </c>
    </row>
    <row r="38" spans="2:12" ht="12.75">
      <c r="B38" s="9">
        <v>34</v>
      </c>
      <c r="C38" s="11" t="s">
        <v>69</v>
      </c>
      <c r="D38" s="37">
        <v>0.0040491961666</v>
      </c>
      <c r="E38" s="37">
        <v>0</v>
      </c>
      <c r="F38" s="37">
        <v>1.1379494352966</v>
      </c>
      <c r="G38" s="37">
        <v>0</v>
      </c>
      <c r="H38" s="37">
        <v>0</v>
      </c>
      <c r="I38" s="37">
        <v>0</v>
      </c>
      <c r="J38" s="22">
        <v>0.029418105538571406</v>
      </c>
      <c r="K38" s="22">
        <f t="shared" si="0"/>
        <v>1.1714167370017714</v>
      </c>
      <c r="L38" s="37">
        <v>0.0649515987664</v>
      </c>
    </row>
    <row r="39" spans="2:12" ht="12.75">
      <c r="B39" s="9">
        <v>35</v>
      </c>
      <c r="C39" s="11" t="s">
        <v>70</v>
      </c>
      <c r="D39" s="37">
        <v>15.606399574426005</v>
      </c>
      <c r="E39" s="37">
        <v>1.2335274442974997</v>
      </c>
      <c r="F39" s="37">
        <v>476.1699462527889</v>
      </c>
      <c r="G39" s="37">
        <v>0</v>
      </c>
      <c r="H39" s="37">
        <v>0</v>
      </c>
      <c r="I39" s="37">
        <v>0</v>
      </c>
      <c r="J39" s="22">
        <v>21.64192247309381</v>
      </c>
      <c r="K39" s="22">
        <f t="shared" si="0"/>
        <v>514.6517957446063</v>
      </c>
      <c r="L39" s="37">
        <v>28.456683433324486</v>
      </c>
    </row>
    <row r="40" spans="2:12" ht="12.75">
      <c r="B40" s="9">
        <v>36</v>
      </c>
      <c r="C40" s="11" t="s">
        <v>71</v>
      </c>
      <c r="D40" s="37">
        <v>0.3897670127328</v>
      </c>
      <c r="E40" s="37">
        <v>0.0762929145331</v>
      </c>
      <c r="F40" s="37">
        <v>32.912418842779026</v>
      </c>
      <c r="G40" s="37">
        <v>0</v>
      </c>
      <c r="H40" s="37">
        <v>0</v>
      </c>
      <c r="I40" s="37">
        <v>0</v>
      </c>
      <c r="J40" s="22">
        <v>1.0413646105071424</v>
      </c>
      <c r="K40" s="22">
        <f t="shared" si="0"/>
        <v>34.419843380552074</v>
      </c>
      <c r="L40" s="37">
        <v>1.3037379149652997</v>
      </c>
    </row>
    <row r="41" spans="2:12" ht="12.75">
      <c r="B41" s="9">
        <v>37</v>
      </c>
      <c r="C41" s="11" t="s">
        <v>72</v>
      </c>
      <c r="D41" s="37">
        <v>24.786594937026294</v>
      </c>
      <c r="E41" s="37">
        <v>3.156022994596002</v>
      </c>
      <c r="F41" s="37">
        <v>633.3128245910925</v>
      </c>
      <c r="G41" s="37">
        <v>0</v>
      </c>
      <c r="H41" s="37">
        <v>0</v>
      </c>
      <c r="I41" s="37">
        <v>0</v>
      </c>
      <c r="J41" s="22">
        <v>21.38058796267428</v>
      </c>
      <c r="K41" s="22">
        <f t="shared" si="0"/>
        <v>682.6360304853891</v>
      </c>
      <c r="L41" s="37">
        <v>23.116479212392814</v>
      </c>
    </row>
    <row r="42" spans="2:12" ht="15">
      <c r="B42" s="12" t="s">
        <v>11</v>
      </c>
      <c r="C42" s="3"/>
      <c r="D42" s="109">
        <f>SUM(D5:D41)</f>
        <v>613.0576902197996</v>
      </c>
      <c r="E42" s="23">
        <f>SUM(E5:E41)</f>
        <v>40.72763496181152</v>
      </c>
      <c r="F42" s="23">
        <f>SUM(F5:F41)</f>
        <v>16726.194749484384</v>
      </c>
      <c r="G42" s="23">
        <v>0</v>
      </c>
      <c r="H42" s="23">
        <v>0</v>
      </c>
      <c r="I42" s="23">
        <v>0</v>
      </c>
      <c r="J42" s="23">
        <f>SUM(J5:J41)</f>
        <v>1078.7316647268253</v>
      </c>
      <c r="K42" s="23">
        <f>SUM(K5:K41)</f>
        <v>18458.711739392817</v>
      </c>
      <c r="L42" s="23">
        <f>SUM(L5:L41)</f>
        <v>607.8108334786403</v>
      </c>
    </row>
    <row r="43" spans="2:11" ht="12.75">
      <c r="B43" t="s">
        <v>88</v>
      </c>
      <c r="K43" s="74"/>
    </row>
    <row r="44" spans="9:11" ht="12.75">
      <c r="I44" s="38"/>
      <c r="J44" s="38"/>
      <c r="K44" s="74"/>
    </row>
    <row r="45" spans="5:12" ht="12.75">
      <c r="E45" s="106"/>
      <c r="F45" s="106"/>
      <c r="J45" s="105"/>
      <c r="L45" s="105"/>
    </row>
    <row r="46" spans="4:12" ht="12.75">
      <c r="D46" s="110"/>
      <c r="E46" s="106"/>
      <c r="F46" s="106"/>
      <c r="J46" s="106"/>
      <c r="K46" s="110"/>
      <c r="L46" s="105"/>
    </row>
    <row r="47" ht="12.75">
      <c r="K47" s="107"/>
    </row>
    <row r="48" ht="12.75">
      <c r="K48" s="107"/>
    </row>
    <row r="49" ht="12.75">
      <c r="K49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2020-07-10T09:15:39Z</dcterms:modified>
  <cp:category/>
  <cp:version/>
  <cp:contentType/>
  <cp:contentStatus/>
</cp:coreProperties>
</file>