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5" activeTab="0"/>
  </bookViews>
  <sheets>
    <sheet name="Anex A1 Frmt for AUM disclosure" sheetId="1" r:id="rId1"/>
    <sheet name="Anex A2 Frmt AUM stateUT wise 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<sst xmlns="http://schemas.openxmlformats.org/spreadsheetml/2006/main" count="277" uniqueCount="127">
  <si>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</si>
  <si>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</si>
  <si>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</si>
  <si>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</si>
  <si>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</si>
  <si>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</si>
  <si>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</si>
  <si>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</si>
  <si>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</si>
  <si>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</si>
  <si>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</si>
  <si>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</si>
  <si>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</si>
  <si>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</si>
  <si>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</si>
  <si>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</si>
  <si>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</si>
  <si>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</si>
  <si>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</si>
  <si>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</si>
  <si>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</si>
  <si>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</si>
  <si>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</si>
  <si>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</si>
  <si>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</si>
  <si>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</si>
  <si>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</si>
  <si>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</si>
  <si>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</si>
  <si>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</si>
  <si>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</si>
  <si>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</si>
  <si>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</si>
  <si>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</si>
  <si>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</si>
  <si>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</si>
  <si>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</si>
  <si>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</si>
  <si>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</si>
  <si>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</si>
  <si>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</si>
  <si>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</si>
  <si>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</si>
  <si>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</si>
  <si>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</si>
  <si>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</si>
  <si>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</si>
  <si>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</si>
  <si>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</si>
  <si>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</si>
  <si>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</si>
  <si>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</si>
  <si>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</si>
  <si>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</si>
  <si>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</si>
  <si>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</si>
  <si>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</si>
  <si>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</si>
  <si>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</si>
  <si>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</si>
  <si>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</si>
  <si>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</si>
  <si>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</si>
  <si>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</si>
  <si>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</si>
  <si>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</si>
  <si>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</si>
  <si>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</si>
  <si>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</si>
  <si>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</si>
  <si>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</si>
  <si>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</si>
  <si>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</si>
  <si>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</si>
  <si>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</si>
  <si>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</si>
  <si>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</si>
  <si>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</si>
  <si>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</si>
  <si>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</si>
  <si>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</si>
  <si>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</si>
  <si>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</si>
  <si>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</si>
  <si>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</si>
  <si>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</si>
  <si>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</si>
  <si>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</si>
  <si>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</si>
  <si>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</si>
  <si>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</si>
  <si>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</si>
  <si>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</si>
  <si>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</si>
  <si>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</si>
  <si>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</si>
  <si>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</si>
  <si>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</si>
  <si>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</si>
  <si>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</si>
  <si>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</si>
  <si>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Telangana</t>
  </si>
  <si>
    <t>Tamil Nadu</t>
  </si>
  <si>
    <t>Motilal Oswal Multicap 35 Fund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</si>
  <si>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</si>
  <si>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</si>
  <si>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</si>
  <si>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</si>
  <si>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</si>
  <si>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</si>
  <si>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</si>
  <si>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</si>
  <si>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</si>
  <si>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T30</t>
  </si>
  <si>
    <t>B30</t>
  </si>
  <si>
    <t xml:space="preserve">Motilal Oswal Liquid Fund </t>
  </si>
  <si>
    <t xml:space="preserve">T30 : Top 30 cities as identified by AMFI </t>
  </si>
  <si>
    <t>B30 : Other than T30</t>
  </si>
  <si>
    <t>Motilal Oswal Nasdaq 100 Fund of Fund</t>
  </si>
  <si>
    <t>Motilal Oswal Nifty 500 Fund</t>
  </si>
  <si>
    <t>Motilal Oswal Nifty Bank Index Fund</t>
  </si>
  <si>
    <t>Motilal Oswal Nifty Midcap 150 Index Fund</t>
  </si>
  <si>
    <t>Motilal Oswal Nifty Smallcap 250 Index Fund</t>
  </si>
  <si>
    <t>Table showing State wise /Union Territory wise contribution to AAUM of category of schemes as on October 2019</t>
  </si>
  <si>
    <t>Motilal Oswal Large and Midcap Fund</t>
  </si>
  <si>
    <t>Motilal Oswal Mutual Fund: Avg Net Assets Under Management (AAUM) as on 31 October 2019 (All figures in Rs. Crore)</t>
  </si>
  <si>
    <t>-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</si>
</sst>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  <numFmt numFmtId="200" formatCode="_(* #,##0.00000_);_(* \(#,##0.00000\);_(* &quot;-&quot;?????_);_(@_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171" fontId="0" fillId="0" borderId="10" xfId="42" applyFont="1" applyBorder="1" applyAlignment="1">
      <alignment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0" fillId="0" borderId="0" xfId="0" applyNumberFormat="1" applyAlignment="1">
      <alignment/>
    </xf>
    <xf numFmtId="4" fontId="0" fillId="10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19" borderId="14" xfId="0" applyNumberFormat="1" applyFill="1" applyBorder="1" applyAlignment="1">
      <alignment horizontal="right"/>
    </xf>
    <xf numFmtId="171" fontId="0" fillId="10" borderId="14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16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4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10" borderId="14" xfId="42" applyFont="1" applyFill="1" applyBorder="1" applyAlignment="1">
      <alignment/>
    </xf>
    <xf numFmtId="171" fontId="0" fillId="19" borderId="14" xfId="42" applyFont="1" applyFill="1" applyBorder="1" applyAlignment="1">
      <alignment/>
    </xf>
    <xf numFmtId="171" fontId="0" fillId="18" borderId="14" xfId="42" applyFont="1" applyFill="1" applyBorder="1" applyAlignment="1">
      <alignment/>
    </xf>
    <xf numFmtId="171" fontId="0" fillId="19" borderId="14" xfId="42" applyFont="1" applyFill="1" applyBorder="1" applyAlignment="1">
      <alignment/>
    </xf>
    <xf numFmtId="171" fontId="0" fillId="18" borderId="14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4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5" xfId="42" applyNumberFormat="1" applyFont="1" applyFill="1" applyBorder="1" applyAlignment="1">
      <alignment horizontal="center" wrapText="1"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18" borderId="14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71" fontId="0" fillId="10" borderId="10" xfId="42" applyFont="1" applyFill="1" applyBorder="1" applyAlignment="1">
      <alignment/>
    </xf>
    <xf numFmtId="171" fontId="0" fillId="10" borderId="17" xfId="42" applyFont="1" applyFill="1" applyBorder="1" applyAlignment="1">
      <alignment/>
    </xf>
    <xf numFmtId="171" fontId="0" fillId="10" borderId="14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171" fontId="0" fillId="10" borderId="13" xfId="42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171" fontId="0" fillId="12" borderId="10" xfId="42" applyFont="1" applyFill="1" applyBorder="1" applyAlignment="1">
      <alignment/>
    </xf>
    <xf numFmtId="0" fontId="0" fillId="12" borderId="0" xfId="0" applyFill="1" applyBorder="1" applyAlignment="1">
      <alignment/>
    </xf>
    <xf numFmtId="171" fontId="0" fillId="0" borderId="19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0" borderId="12" xfId="42" applyFont="1" applyBorder="1" applyAlignment="1">
      <alignment/>
    </xf>
    <xf numFmtId="0" fontId="0" fillId="3" borderId="12" xfId="0" applyFill="1" applyBorder="1" applyAlignment="1">
      <alignment horizontal="right" wrapText="1"/>
    </xf>
    <xf numFmtId="171" fontId="0" fillId="3" borderId="14" xfId="42" applyFont="1" applyFill="1" applyBorder="1" applyAlignment="1">
      <alignment/>
    </xf>
    <xf numFmtId="182" fontId="0" fillId="3" borderId="14" xfId="42" applyNumberFormat="1" applyFont="1" applyFill="1" applyBorder="1" applyAlignment="1">
      <alignment/>
    </xf>
    <xf numFmtId="183" fontId="2" fillId="18" borderId="14" xfId="42" applyNumberFormat="1" applyFont="1" applyFill="1" applyBorder="1" applyAlignment="1">
      <alignment horizontal="center"/>
    </xf>
    <xf numFmtId="185" fontId="0" fillId="0" borderId="0" xfId="42" applyNumberFormat="1" applyFont="1" applyBorder="1" applyAlignment="1">
      <alignment/>
    </xf>
    <xf numFmtId="183" fontId="0" fillId="12" borderId="10" xfId="42" applyNumberFormat="1" applyFont="1" applyFill="1" applyBorder="1" applyAlignment="1">
      <alignment/>
    </xf>
    <xf numFmtId="182" fontId="0" fillId="10" borderId="14" xfId="42" applyNumberFormat="1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171" fontId="0" fillId="10" borderId="14" xfId="42" applyFont="1" applyFill="1" applyBorder="1" applyAlignment="1">
      <alignment/>
    </xf>
    <xf numFmtId="171" fontId="0" fillId="10" borderId="11" xfId="42" applyNumberFormat="1" applyFont="1" applyFill="1" applyBorder="1" applyAlignment="1">
      <alignment/>
    </xf>
    <xf numFmtId="0" fontId="0" fillId="0" borderId="16" xfId="0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16" xfId="0" applyBorder="1" applyAlignment="1">
      <alignment wrapText="1"/>
    </xf>
    <xf numFmtId="171" fontId="0" fillId="0" borderId="10" xfId="42" applyNumberFormat="1" applyFont="1" applyBorder="1" applyAlignment="1">
      <alignment/>
    </xf>
    <xf numFmtId="4" fontId="0" fillId="10" borderId="14" xfId="0" applyNumberFormat="1" applyFill="1" applyBorder="1" applyAlignment="1">
      <alignment horizontal="right"/>
    </xf>
    <xf numFmtId="171" fontId="0" fillId="0" borderId="10" xfId="42" applyFont="1" applyBorder="1" applyAlignment="1">
      <alignment horizontal="center"/>
    </xf>
    <xf numFmtId="171" fontId="2" fillId="0" borderId="19" xfId="42" applyFont="1" applyBorder="1" applyAlignment="1">
      <alignment horizontal="center"/>
    </xf>
    <xf numFmtId="171" fontId="2" fillId="0" borderId="16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6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49" fontId="45" fillId="0" borderId="20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171" fontId="0" fillId="0" borderId="10" xfId="42" applyFont="1" applyBorder="1" applyAlignment="1">
      <alignment horizontal="center"/>
    </xf>
    <xf numFmtId="171" fontId="7" fillId="0" borderId="21" xfId="42" applyFont="1" applyFill="1" applyBorder="1" applyAlignment="1">
      <alignment horizontal="center" vertical="top" wrapText="1"/>
    </xf>
    <xf numFmtId="171" fontId="7" fillId="0" borderId="22" xfId="42" applyFont="1" applyFill="1" applyBorder="1" applyAlignment="1">
      <alignment horizontal="center" vertical="top" wrapText="1"/>
    </xf>
    <xf numFmtId="171" fontId="7" fillId="0" borderId="23" xfId="42" applyFont="1" applyFill="1" applyBorder="1" applyAlignment="1">
      <alignment horizontal="center" vertical="top" wrapText="1"/>
    </xf>
    <xf numFmtId="49" fontId="45" fillId="0" borderId="24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171" fontId="7" fillId="0" borderId="25" xfId="42" applyFont="1" applyFill="1" applyBorder="1" applyAlignment="1">
      <alignment horizontal="center"/>
    </xf>
    <xf numFmtId="171" fontId="7" fillId="0" borderId="26" xfId="42" applyFont="1" applyFill="1" applyBorder="1" applyAlignment="1">
      <alignment horizontal="center"/>
    </xf>
    <xf numFmtId="171" fontId="7" fillId="0" borderId="27" xfId="42" applyFont="1" applyFill="1" applyBorder="1" applyAlignment="1">
      <alignment horizontal="center"/>
    </xf>
    <xf numFmtId="171" fontId="7" fillId="0" borderId="28" xfId="42" applyFont="1" applyFill="1" applyBorder="1" applyAlignment="1">
      <alignment horizontal="center" vertical="top" wrapText="1"/>
    </xf>
    <xf numFmtId="171" fontId="7" fillId="0" borderId="29" xfId="42" applyFont="1" applyFill="1" applyBorder="1" applyAlignment="1">
      <alignment horizontal="center" vertical="top" wrapText="1"/>
    </xf>
    <xf numFmtId="171" fontId="7" fillId="0" borderId="24" xfId="42" applyFont="1" applyFill="1" applyBorder="1" applyAlignment="1">
      <alignment horizontal="center" vertical="top" wrapText="1"/>
    </xf>
    <xf numFmtId="171" fontId="7" fillId="0" borderId="30" xfId="42" applyNumberFormat="1" applyFont="1" applyFill="1" applyBorder="1" applyAlignment="1">
      <alignment horizontal="center" vertical="center" wrapText="1"/>
    </xf>
    <xf numFmtId="171" fontId="7" fillId="0" borderId="31" xfId="42" applyNumberFormat="1" applyFont="1" applyFill="1" applyBorder="1" applyAlignment="1">
      <alignment horizontal="center" vertical="center" wrapText="1"/>
    </xf>
    <xf numFmtId="171" fontId="7" fillId="0" borderId="32" xfId="42" applyNumberFormat="1" applyFont="1" applyFill="1" applyBorder="1" applyAlignment="1">
      <alignment horizontal="center" vertical="center" wrapText="1"/>
    </xf>
    <xf numFmtId="171" fontId="7" fillId="0" borderId="25" xfId="42" applyFont="1" applyFill="1" applyBorder="1" applyAlignment="1">
      <alignment horizontal="center" vertical="top" wrapText="1"/>
    </xf>
    <xf numFmtId="171" fontId="7" fillId="0" borderId="26" xfId="42" applyFont="1" applyFill="1" applyBorder="1" applyAlignment="1">
      <alignment horizontal="center" vertical="top" wrapText="1"/>
    </xf>
    <xf numFmtId="171" fontId="7" fillId="0" borderId="27" xfId="42" applyFont="1" applyFill="1" applyBorder="1" applyAlignment="1">
      <alignment horizontal="center" vertical="top" wrapText="1"/>
    </xf>
    <xf numFmtId="171" fontId="3" fillId="0" borderId="25" xfId="42" applyFont="1" applyFill="1" applyBorder="1" applyAlignment="1">
      <alignment horizontal="center" vertical="top" wrapText="1"/>
    </xf>
    <xf numFmtId="171" fontId="3" fillId="0" borderId="26" xfId="42" applyFont="1" applyFill="1" applyBorder="1" applyAlignment="1">
      <alignment horizontal="center" vertical="top" wrapText="1"/>
    </xf>
    <xf numFmtId="171" fontId="3" fillId="0" borderId="27" xfId="42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0" fillId="0" borderId="10" xfId="42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7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C28" sqref="C28:BK28"/>
    </sheetView>
  </sheetViews>
  <sheetFormatPr defaultColWidth="9.140625" defaultRowHeight="12.75"/>
  <cols>
    <col min="1" max="1" width="4.00390625" style="2" bestFit="1" customWidth="1"/>
    <col min="2" max="2" width="62.28125" style="2" bestFit="1" customWidth="1"/>
    <col min="3" max="3" width="8.57421875" style="59" customWidth="1"/>
    <col min="4" max="4" width="12.00390625" style="59" customWidth="1"/>
    <col min="5" max="6" width="6.57421875" style="59" bestFit="1" customWidth="1"/>
    <col min="7" max="7" width="11.28125" style="59" bestFit="1" customWidth="1"/>
    <col min="8" max="8" width="11.57421875" style="59" bestFit="1" customWidth="1"/>
    <col min="9" max="9" width="11.7109375" style="59" customWidth="1"/>
    <col min="10" max="11" width="7.140625" style="59" bestFit="1" customWidth="1"/>
    <col min="12" max="12" width="28.8515625" style="59" bestFit="1" customWidth="1"/>
    <col min="13" max="17" width="6.57421875" style="59" bestFit="1" customWidth="1"/>
    <col min="18" max="18" width="10.28125" style="59" customWidth="1"/>
    <col min="19" max="19" width="9.28125" style="59" customWidth="1"/>
    <col min="20" max="21" width="6.57421875" style="59" bestFit="1" customWidth="1"/>
    <col min="22" max="22" width="10.28125" style="59" customWidth="1"/>
    <col min="23" max="23" width="7.57421875" style="59" bestFit="1" customWidth="1"/>
    <col min="24" max="24" width="7.7109375" style="59" customWidth="1"/>
    <col min="25" max="26" width="6.57421875" style="59" bestFit="1" customWidth="1"/>
    <col min="27" max="27" width="7.57421875" style="59" bestFit="1" customWidth="1"/>
    <col min="28" max="29" width="10.28125" style="59" customWidth="1"/>
    <col min="30" max="31" width="6.57421875" style="59" bestFit="1" customWidth="1"/>
    <col min="32" max="32" width="10.28125" style="59" customWidth="1"/>
    <col min="33" max="37" width="6.57421875" style="59" bestFit="1" customWidth="1"/>
    <col min="38" max="38" width="10.28125" style="59" customWidth="1"/>
    <col min="39" max="39" width="7.7109375" style="59" customWidth="1"/>
    <col min="40" max="41" width="6.57421875" style="59" bestFit="1" customWidth="1"/>
    <col min="42" max="42" width="9.28125" style="59" customWidth="1"/>
    <col min="43" max="43" width="6.57421875" style="59" bestFit="1" customWidth="1"/>
    <col min="44" max="44" width="7.57421875" style="59" bestFit="1" customWidth="1"/>
    <col min="45" max="46" width="6.57421875" style="59" bestFit="1" customWidth="1"/>
    <col min="47" max="47" width="7.57421875" style="59" bestFit="1" customWidth="1"/>
    <col min="48" max="48" width="12.28125" style="59" bestFit="1" customWidth="1"/>
    <col min="49" max="49" width="10.28125" style="59" customWidth="1"/>
    <col min="50" max="50" width="7.57421875" style="59" bestFit="1" customWidth="1"/>
    <col min="51" max="51" width="6.57421875" style="59" bestFit="1" customWidth="1"/>
    <col min="52" max="52" width="12.00390625" style="59" bestFit="1" customWidth="1"/>
    <col min="53" max="57" width="6.57421875" style="59" bestFit="1" customWidth="1"/>
    <col min="58" max="58" width="12.00390625" style="59" customWidth="1"/>
    <col min="59" max="59" width="10.28125" style="59" customWidth="1"/>
    <col min="60" max="60" width="10.28125" style="59" bestFit="1" customWidth="1"/>
    <col min="61" max="61" width="6.57421875" style="59" bestFit="1" customWidth="1"/>
    <col min="62" max="62" width="10.28125" style="59" customWidth="1"/>
    <col min="63" max="63" width="18.00390625" style="71" bestFit="1" customWidth="1"/>
    <col min="64" max="16384" width="9.140625" style="2" customWidth="1"/>
  </cols>
  <sheetData>
    <row r="1" spans="1:63" s="1" customFormat="1" ht="19.5" thickBot="1">
      <c r="A1" s="111" t="s">
        <v>0</v>
      </c>
      <c r="B1" s="117" t="s">
        <v>28</v>
      </c>
      <c r="C1" s="131" t="s">
        <v>125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</row>
    <row r="2" spans="1:63" s="6" customFormat="1" ht="18.75" customHeight="1" thickBot="1">
      <c r="A2" s="112"/>
      <c r="B2" s="118"/>
      <c r="C2" s="128" t="s">
        <v>27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8" t="s">
        <v>25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  <c r="AQ2" s="128" t="s">
        <v>26</v>
      </c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30"/>
      <c r="BK2" s="125" t="s">
        <v>23</v>
      </c>
    </row>
    <row r="3" spans="1:63" s="7" customFormat="1" ht="18.75" thickBot="1">
      <c r="A3" s="112"/>
      <c r="B3" s="118"/>
      <c r="C3" s="119" t="s">
        <v>113</v>
      </c>
      <c r="D3" s="120"/>
      <c r="E3" s="120"/>
      <c r="F3" s="120"/>
      <c r="G3" s="120"/>
      <c r="H3" s="120"/>
      <c r="I3" s="120"/>
      <c r="J3" s="120"/>
      <c r="K3" s="120"/>
      <c r="L3" s="121"/>
      <c r="M3" s="119" t="s">
        <v>114</v>
      </c>
      <c r="N3" s="120"/>
      <c r="O3" s="120"/>
      <c r="P3" s="120"/>
      <c r="Q3" s="120"/>
      <c r="R3" s="120"/>
      <c r="S3" s="120"/>
      <c r="T3" s="120"/>
      <c r="U3" s="120"/>
      <c r="V3" s="121"/>
      <c r="W3" s="119" t="s">
        <v>113</v>
      </c>
      <c r="X3" s="120"/>
      <c r="Y3" s="120"/>
      <c r="Z3" s="120"/>
      <c r="AA3" s="120"/>
      <c r="AB3" s="120"/>
      <c r="AC3" s="120"/>
      <c r="AD3" s="120"/>
      <c r="AE3" s="120"/>
      <c r="AF3" s="121"/>
      <c r="AG3" s="119" t="s">
        <v>114</v>
      </c>
      <c r="AH3" s="120"/>
      <c r="AI3" s="120"/>
      <c r="AJ3" s="120"/>
      <c r="AK3" s="120"/>
      <c r="AL3" s="120"/>
      <c r="AM3" s="120"/>
      <c r="AN3" s="120"/>
      <c r="AO3" s="120"/>
      <c r="AP3" s="121"/>
      <c r="AQ3" s="119" t="s">
        <v>113</v>
      </c>
      <c r="AR3" s="120"/>
      <c r="AS3" s="120"/>
      <c r="AT3" s="120"/>
      <c r="AU3" s="120"/>
      <c r="AV3" s="120"/>
      <c r="AW3" s="120"/>
      <c r="AX3" s="120"/>
      <c r="AY3" s="120"/>
      <c r="AZ3" s="121"/>
      <c r="BA3" s="119" t="s">
        <v>114</v>
      </c>
      <c r="BB3" s="120"/>
      <c r="BC3" s="120"/>
      <c r="BD3" s="120"/>
      <c r="BE3" s="120"/>
      <c r="BF3" s="120"/>
      <c r="BG3" s="120"/>
      <c r="BH3" s="120"/>
      <c r="BI3" s="120"/>
      <c r="BJ3" s="121"/>
      <c r="BK3" s="126"/>
    </row>
    <row r="4" spans="1:63" s="7" customFormat="1" ht="18">
      <c r="A4" s="112"/>
      <c r="B4" s="118"/>
      <c r="C4" s="122" t="s">
        <v>34</v>
      </c>
      <c r="D4" s="123"/>
      <c r="E4" s="123"/>
      <c r="F4" s="123"/>
      <c r="G4" s="124"/>
      <c r="H4" s="114" t="s">
        <v>35</v>
      </c>
      <c r="I4" s="115"/>
      <c r="J4" s="115"/>
      <c r="K4" s="115"/>
      <c r="L4" s="116"/>
      <c r="M4" s="122" t="s">
        <v>34</v>
      </c>
      <c r="N4" s="123"/>
      <c r="O4" s="123"/>
      <c r="P4" s="123"/>
      <c r="Q4" s="124"/>
      <c r="R4" s="114" t="s">
        <v>35</v>
      </c>
      <c r="S4" s="115"/>
      <c r="T4" s="115"/>
      <c r="U4" s="115"/>
      <c r="V4" s="116"/>
      <c r="W4" s="122" t="s">
        <v>34</v>
      </c>
      <c r="X4" s="123"/>
      <c r="Y4" s="123"/>
      <c r="Z4" s="123"/>
      <c r="AA4" s="124"/>
      <c r="AB4" s="114" t="s">
        <v>35</v>
      </c>
      <c r="AC4" s="115"/>
      <c r="AD4" s="115"/>
      <c r="AE4" s="115"/>
      <c r="AF4" s="116"/>
      <c r="AG4" s="122" t="s">
        <v>34</v>
      </c>
      <c r="AH4" s="123"/>
      <c r="AI4" s="123"/>
      <c r="AJ4" s="123"/>
      <c r="AK4" s="124"/>
      <c r="AL4" s="114" t="s">
        <v>35</v>
      </c>
      <c r="AM4" s="115"/>
      <c r="AN4" s="115"/>
      <c r="AO4" s="115"/>
      <c r="AP4" s="116"/>
      <c r="AQ4" s="122" t="s">
        <v>34</v>
      </c>
      <c r="AR4" s="123"/>
      <c r="AS4" s="123"/>
      <c r="AT4" s="123"/>
      <c r="AU4" s="124"/>
      <c r="AV4" s="114" t="s">
        <v>35</v>
      </c>
      <c r="AW4" s="115"/>
      <c r="AX4" s="115"/>
      <c r="AY4" s="115"/>
      <c r="AZ4" s="116"/>
      <c r="BA4" s="122" t="s">
        <v>34</v>
      </c>
      <c r="BB4" s="123"/>
      <c r="BC4" s="123"/>
      <c r="BD4" s="123"/>
      <c r="BE4" s="124"/>
      <c r="BF4" s="114" t="s">
        <v>35</v>
      </c>
      <c r="BG4" s="115"/>
      <c r="BH4" s="115"/>
      <c r="BI4" s="115"/>
      <c r="BJ4" s="116"/>
      <c r="BK4" s="126"/>
    </row>
    <row r="5" spans="1:63" s="5" customFormat="1" ht="15" customHeight="1">
      <c r="A5" s="112"/>
      <c r="B5" s="118"/>
      <c r="C5" s="62">
        <v>1</v>
      </c>
      <c r="D5" s="63">
        <v>2</v>
      </c>
      <c r="E5" s="63">
        <v>3</v>
      </c>
      <c r="F5" s="63">
        <v>4</v>
      </c>
      <c r="G5" s="64">
        <v>5</v>
      </c>
      <c r="H5" s="62">
        <v>1</v>
      </c>
      <c r="I5" s="63">
        <v>2</v>
      </c>
      <c r="J5" s="63">
        <v>3</v>
      </c>
      <c r="K5" s="63">
        <v>4</v>
      </c>
      <c r="L5" s="64">
        <v>5</v>
      </c>
      <c r="M5" s="62">
        <v>1</v>
      </c>
      <c r="N5" s="63">
        <v>2</v>
      </c>
      <c r="O5" s="63">
        <v>3</v>
      </c>
      <c r="P5" s="63">
        <v>4</v>
      </c>
      <c r="Q5" s="64">
        <v>5</v>
      </c>
      <c r="R5" s="62">
        <v>1</v>
      </c>
      <c r="S5" s="63">
        <v>2</v>
      </c>
      <c r="T5" s="63">
        <v>3</v>
      </c>
      <c r="U5" s="63">
        <v>4</v>
      </c>
      <c r="V5" s="64">
        <v>5</v>
      </c>
      <c r="W5" s="62">
        <v>1</v>
      </c>
      <c r="X5" s="63">
        <v>2</v>
      </c>
      <c r="Y5" s="63">
        <v>3</v>
      </c>
      <c r="Z5" s="63">
        <v>4</v>
      </c>
      <c r="AA5" s="64">
        <v>5</v>
      </c>
      <c r="AB5" s="62">
        <v>1</v>
      </c>
      <c r="AC5" s="63">
        <v>2</v>
      </c>
      <c r="AD5" s="63">
        <v>3</v>
      </c>
      <c r="AE5" s="63">
        <v>4</v>
      </c>
      <c r="AF5" s="64">
        <v>5</v>
      </c>
      <c r="AG5" s="62">
        <v>1</v>
      </c>
      <c r="AH5" s="63">
        <v>2</v>
      </c>
      <c r="AI5" s="63">
        <v>3</v>
      </c>
      <c r="AJ5" s="63">
        <v>4</v>
      </c>
      <c r="AK5" s="64">
        <v>5</v>
      </c>
      <c r="AL5" s="62">
        <v>1</v>
      </c>
      <c r="AM5" s="63">
        <v>2</v>
      </c>
      <c r="AN5" s="63">
        <v>3</v>
      </c>
      <c r="AO5" s="63">
        <v>4</v>
      </c>
      <c r="AP5" s="64">
        <v>5</v>
      </c>
      <c r="AQ5" s="62">
        <v>1</v>
      </c>
      <c r="AR5" s="63">
        <v>2</v>
      </c>
      <c r="AS5" s="63">
        <v>3</v>
      </c>
      <c r="AT5" s="63">
        <v>4</v>
      </c>
      <c r="AU5" s="64">
        <v>5</v>
      </c>
      <c r="AV5" s="62">
        <v>1</v>
      </c>
      <c r="AW5" s="63">
        <v>2</v>
      </c>
      <c r="AX5" s="63">
        <v>3</v>
      </c>
      <c r="AY5" s="63">
        <v>4</v>
      </c>
      <c r="AZ5" s="64">
        <v>5</v>
      </c>
      <c r="BA5" s="62">
        <v>1</v>
      </c>
      <c r="BB5" s="63">
        <v>2</v>
      </c>
      <c r="BC5" s="63">
        <v>3</v>
      </c>
      <c r="BD5" s="63">
        <v>4</v>
      </c>
      <c r="BE5" s="64">
        <v>5</v>
      </c>
      <c r="BF5" s="62">
        <v>1</v>
      </c>
      <c r="BG5" s="63">
        <v>2</v>
      </c>
      <c r="BH5" s="63">
        <v>3</v>
      </c>
      <c r="BI5" s="63">
        <v>4</v>
      </c>
      <c r="BJ5" s="64">
        <v>5</v>
      </c>
      <c r="BK5" s="127"/>
    </row>
    <row r="6" spans="1:63" ht="12.75">
      <c r="A6" s="8" t="s">
        <v>0</v>
      </c>
      <c r="B6" s="14" t="s">
        <v>6</v>
      </c>
      <c r="C6" s="109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10"/>
    </row>
    <row r="7" spans="1:63" ht="12.75">
      <c r="A7" s="8" t="s">
        <v>75</v>
      </c>
      <c r="B7" s="15" t="s">
        <v>12</v>
      </c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4"/>
    </row>
    <row r="8" spans="1:63" s="25" customFormat="1" ht="12.75">
      <c r="A8" s="23"/>
      <c r="B8" s="24" t="s">
        <v>115</v>
      </c>
      <c r="C8" s="91"/>
      <c r="D8" s="92">
        <v>46.717970257959394</v>
      </c>
      <c r="E8" s="92">
        <v>0</v>
      </c>
      <c r="F8" s="92">
        <v>0</v>
      </c>
      <c r="G8" s="93">
        <v>0</v>
      </c>
      <c r="H8" s="94">
        <v>114.72098132780198</v>
      </c>
      <c r="I8" s="92">
        <v>68.1720260989985</v>
      </c>
      <c r="J8" s="92">
        <v>0</v>
      </c>
      <c r="K8" s="92">
        <v>0</v>
      </c>
      <c r="L8" s="93">
        <v>53.71085801135129</v>
      </c>
      <c r="M8" s="94">
        <v>0</v>
      </c>
      <c r="N8" s="92">
        <v>0</v>
      </c>
      <c r="O8" s="92">
        <v>0</v>
      </c>
      <c r="P8" s="92">
        <v>0</v>
      </c>
      <c r="Q8" s="93">
        <v>0</v>
      </c>
      <c r="R8" s="94">
        <v>16.1185296764798</v>
      </c>
      <c r="S8" s="92">
        <v>0.5264131981286</v>
      </c>
      <c r="T8" s="92">
        <v>0</v>
      </c>
      <c r="U8" s="92">
        <v>0</v>
      </c>
      <c r="V8" s="93">
        <v>1.2002889244831998</v>
      </c>
      <c r="W8" s="94">
        <v>0</v>
      </c>
      <c r="X8" s="92">
        <v>0</v>
      </c>
      <c r="Y8" s="92">
        <v>0</v>
      </c>
      <c r="Z8" s="92">
        <v>0</v>
      </c>
      <c r="AA8" s="93">
        <v>0</v>
      </c>
      <c r="AB8" s="94">
        <v>0.0128048400965</v>
      </c>
      <c r="AC8" s="92">
        <v>0.1086539866773</v>
      </c>
      <c r="AD8" s="92">
        <v>0</v>
      </c>
      <c r="AE8" s="92">
        <v>0</v>
      </c>
      <c r="AF8" s="93">
        <v>1.5105336393221998</v>
      </c>
      <c r="AG8" s="94">
        <v>0</v>
      </c>
      <c r="AH8" s="92">
        <v>0</v>
      </c>
      <c r="AI8" s="92">
        <v>0</v>
      </c>
      <c r="AJ8" s="92">
        <v>0</v>
      </c>
      <c r="AK8" s="93">
        <v>0</v>
      </c>
      <c r="AL8" s="94">
        <v>0</v>
      </c>
      <c r="AM8" s="92">
        <v>0</v>
      </c>
      <c r="AN8" s="92">
        <v>0</v>
      </c>
      <c r="AO8" s="92">
        <v>0</v>
      </c>
      <c r="AP8" s="93">
        <v>0.0006360333548</v>
      </c>
      <c r="AQ8" s="94">
        <v>0</v>
      </c>
      <c r="AR8" s="92">
        <v>0</v>
      </c>
      <c r="AS8" s="92">
        <v>0</v>
      </c>
      <c r="AT8" s="92">
        <v>0</v>
      </c>
      <c r="AU8" s="93">
        <v>0</v>
      </c>
      <c r="AV8" s="94">
        <v>9.6842376979081</v>
      </c>
      <c r="AW8" s="92">
        <v>10.540500556609098</v>
      </c>
      <c r="AX8" s="92">
        <v>0</v>
      </c>
      <c r="AY8" s="92">
        <v>0</v>
      </c>
      <c r="AZ8" s="93">
        <v>59.79661752991174</v>
      </c>
      <c r="BA8" s="94">
        <v>0</v>
      </c>
      <c r="BB8" s="92">
        <v>0</v>
      </c>
      <c r="BC8" s="92">
        <v>0</v>
      </c>
      <c r="BD8" s="92">
        <v>0</v>
      </c>
      <c r="BE8" s="93">
        <v>0</v>
      </c>
      <c r="BF8" s="94">
        <v>2.5045322438579003</v>
      </c>
      <c r="BG8" s="92">
        <v>0.9617342692248001</v>
      </c>
      <c r="BH8" s="92">
        <v>0</v>
      </c>
      <c r="BI8" s="92">
        <v>0</v>
      </c>
      <c r="BJ8" s="93">
        <v>7.510522192123999</v>
      </c>
      <c r="BK8" s="95">
        <f>SUM(C8:BJ8)</f>
        <v>393.79784048428917</v>
      </c>
    </row>
    <row r="9" spans="1:63" ht="12.75">
      <c r="A9" s="8"/>
      <c r="B9" s="85" t="s">
        <v>84</v>
      </c>
      <c r="C9" s="87">
        <f>SUM(C8)</f>
        <v>0</v>
      </c>
      <c r="D9" s="86">
        <f aca="true" t="shared" si="0" ref="D9:BK9">SUM(D8)</f>
        <v>46.717970257959394</v>
      </c>
      <c r="E9" s="86">
        <f t="shared" si="0"/>
        <v>0</v>
      </c>
      <c r="F9" s="86">
        <f t="shared" si="0"/>
        <v>0</v>
      </c>
      <c r="G9" s="86">
        <f t="shared" si="0"/>
        <v>0</v>
      </c>
      <c r="H9" s="86">
        <f t="shared" si="0"/>
        <v>114.72098132780198</v>
      </c>
      <c r="I9" s="86">
        <f t="shared" si="0"/>
        <v>68.1720260989985</v>
      </c>
      <c r="J9" s="86">
        <f t="shared" si="0"/>
        <v>0</v>
      </c>
      <c r="K9" s="86">
        <f t="shared" si="0"/>
        <v>0</v>
      </c>
      <c r="L9" s="86">
        <f t="shared" si="0"/>
        <v>53.71085801135129</v>
      </c>
      <c r="M9" s="86">
        <f t="shared" si="0"/>
        <v>0</v>
      </c>
      <c r="N9" s="86">
        <f t="shared" si="0"/>
        <v>0</v>
      </c>
      <c r="O9" s="86">
        <f t="shared" si="0"/>
        <v>0</v>
      </c>
      <c r="P9" s="86">
        <f t="shared" si="0"/>
        <v>0</v>
      </c>
      <c r="Q9" s="86">
        <f t="shared" si="0"/>
        <v>0</v>
      </c>
      <c r="R9" s="86">
        <f t="shared" si="0"/>
        <v>16.1185296764798</v>
      </c>
      <c r="S9" s="86">
        <f t="shared" si="0"/>
        <v>0.5264131981286</v>
      </c>
      <c r="T9" s="86">
        <f t="shared" si="0"/>
        <v>0</v>
      </c>
      <c r="U9" s="86">
        <f t="shared" si="0"/>
        <v>0</v>
      </c>
      <c r="V9" s="86">
        <f t="shared" si="0"/>
        <v>1.2002889244831998</v>
      </c>
      <c r="W9" s="86">
        <f t="shared" si="0"/>
        <v>0</v>
      </c>
      <c r="X9" s="86">
        <f t="shared" si="0"/>
        <v>0</v>
      </c>
      <c r="Y9" s="86">
        <f t="shared" si="0"/>
        <v>0</v>
      </c>
      <c r="Z9" s="86">
        <f t="shared" si="0"/>
        <v>0</v>
      </c>
      <c r="AA9" s="86">
        <f t="shared" si="0"/>
        <v>0</v>
      </c>
      <c r="AB9" s="86">
        <f t="shared" si="0"/>
        <v>0.0128048400965</v>
      </c>
      <c r="AC9" s="86">
        <f t="shared" si="0"/>
        <v>0.1086539866773</v>
      </c>
      <c r="AD9" s="86">
        <f t="shared" si="0"/>
        <v>0</v>
      </c>
      <c r="AE9" s="86">
        <f t="shared" si="0"/>
        <v>0</v>
      </c>
      <c r="AF9" s="86">
        <f t="shared" si="0"/>
        <v>1.5105336393221998</v>
      </c>
      <c r="AG9" s="86">
        <f t="shared" si="0"/>
        <v>0</v>
      </c>
      <c r="AH9" s="86">
        <f t="shared" si="0"/>
        <v>0</v>
      </c>
      <c r="AI9" s="86">
        <f t="shared" si="0"/>
        <v>0</v>
      </c>
      <c r="AJ9" s="86">
        <f t="shared" si="0"/>
        <v>0</v>
      </c>
      <c r="AK9" s="86">
        <f t="shared" si="0"/>
        <v>0</v>
      </c>
      <c r="AL9" s="86">
        <f t="shared" si="0"/>
        <v>0</v>
      </c>
      <c r="AM9" s="86">
        <f t="shared" si="0"/>
        <v>0</v>
      </c>
      <c r="AN9" s="86">
        <f t="shared" si="0"/>
        <v>0</v>
      </c>
      <c r="AO9" s="86">
        <f t="shared" si="0"/>
        <v>0</v>
      </c>
      <c r="AP9" s="86">
        <f t="shared" si="0"/>
        <v>0.0006360333548</v>
      </c>
      <c r="AQ9" s="86">
        <f t="shared" si="0"/>
        <v>0</v>
      </c>
      <c r="AR9" s="86">
        <f t="shared" si="0"/>
        <v>0</v>
      </c>
      <c r="AS9" s="86">
        <f t="shared" si="0"/>
        <v>0</v>
      </c>
      <c r="AT9" s="86">
        <f t="shared" si="0"/>
        <v>0</v>
      </c>
      <c r="AU9" s="86">
        <f t="shared" si="0"/>
        <v>0</v>
      </c>
      <c r="AV9" s="86">
        <f t="shared" si="0"/>
        <v>9.6842376979081</v>
      </c>
      <c r="AW9" s="86">
        <f t="shared" si="0"/>
        <v>10.540500556609098</v>
      </c>
      <c r="AX9" s="86">
        <f t="shared" si="0"/>
        <v>0</v>
      </c>
      <c r="AY9" s="86">
        <f t="shared" si="0"/>
        <v>0</v>
      </c>
      <c r="AZ9" s="86">
        <f t="shared" si="0"/>
        <v>59.79661752991174</v>
      </c>
      <c r="BA9" s="86">
        <f t="shared" si="0"/>
        <v>0</v>
      </c>
      <c r="BB9" s="86">
        <f t="shared" si="0"/>
        <v>0</v>
      </c>
      <c r="BC9" s="86">
        <f t="shared" si="0"/>
        <v>0</v>
      </c>
      <c r="BD9" s="86">
        <f t="shared" si="0"/>
        <v>0</v>
      </c>
      <c r="BE9" s="86">
        <f t="shared" si="0"/>
        <v>0</v>
      </c>
      <c r="BF9" s="86">
        <f t="shared" si="0"/>
        <v>2.5045322438579003</v>
      </c>
      <c r="BG9" s="86">
        <f t="shared" si="0"/>
        <v>0.9617342692248001</v>
      </c>
      <c r="BH9" s="86">
        <f t="shared" si="0"/>
        <v>0</v>
      </c>
      <c r="BI9" s="86">
        <f t="shared" si="0"/>
        <v>0</v>
      </c>
      <c r="BJ9" s="86">
        <f t="shared" si="0"/>
        <v>7.510522192123999</v>
      </c>
      <c r="BK9" s="86">
        <f t="shared" si="0"/>
        <v>393.79784048428917</v>
      </c>
    </row>
    <row r="10" spans="1:63" ht="12.75">
      <c r="A10" s="8" t="s">
        <v>76</v>
      </c>
      <c r="B10" s="15" t="s">
        <v>3</v>
      </c>
      <c r="C10" s="109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10"/>
    </row>
    <row r="11" spans="1:63" ht="12.75">
      <c r="A11" s="8"/>
      <c r="B11" s="96" t="s">
        <v>36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100"/>
    </row>
    <row r="12" spans="1:63" ht="12.75">
      <c r="A12" s="8"/>
      <c r="B12" s="96" t="s">
        <v>85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100"/>
    </row>
    <row r="13" spans="1:63" ht="12.75">
      <c r="A13" s="8" t="s">
        <v>77</v>
      </c>
      <c r="B13" s="97" t="s">
        <v>10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</row>
    <row r="14" spans="1:63" ht="12.75">
      <c r="A14" s="8"/>
      <c r="B14" s="96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100"/>
    </row>
    <row r="15" spans="1:63" ht="12.75">
      <c r="A15" s="8"/>
      <c r="B15" s="96" t="s">
        <v>92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100"/>
    </row>
    <row r="16" spans="1:63" ht="12.75">
      <c r="A16" s="8" t="s">
        <v>78</v>
      </c>
      <c r="B16" s="97" t="s">
        <v>13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</row>
    <row r="17" spans="1:63" s="40" customFormat="1" ht="12.75">
      <c r="A17" s="39"/>
      <c r="B17" s="98" t="s">
        <v>36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100"/>
    </row>
    <row r="18" spans="1:63" s="40" customFormat="1" ht="12.75">
      <c r="A18" s="39"/>
      <c r="B18" s="98" t="s">
        <v>91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100"/>
    </row>
    <row r="19" spans="1:63" ht="12.75">
      <c r="A19" s="8" t="s">
        <v>80</v>
      </c>
      <c r="B19" s="99" t="s">
        <v>96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</row>
    <row r="20" spans="1:63" ht="12.75">
      <c r="A20" s="8"/>
      <c r="B20" s="96" t="s">
        <v>36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100"/>
    </row>
    <row r="21" spans="1:63" ht="12.75">
      <c r="A21" s="8"/>
      <c r="B21" s="96" t="s">
        <v>90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100"/>
    </row>
    <row r="22" spans="1:63" ht="12.75">
      <c r="A22" s="8" t="s">
        <v>81</v>
      </c>
      <c r="B22" s="15" t="s">
        <v>14</v>
      </c>
      <c r="C22" s="109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10"/>
    </row>
    <row r="23" spans="1:63" ht="12.75">
      <c r="A23" s="37"/>
      <c r="B23" s="101" t="s">
        <v>107</v>
      </c>
      <c r="C23" s="53">
        <v>0</v>
      </c>
      <c r="D23" s="53">
        <v>1.9934956368385999</v>
      </c>
      <c r="E23" s="53">
        <v>0</v>
      </c>
      <c r="F23" s="53">
        <v>0</v>
      </c>
      <c r="G23" s="53">
        <v>0</v>
      </c>
      <c r="H23" s="53">
        <v>12.0166282908672</v>
      </c>
      <c r="I23" s="53">
        <v>34.1301585360958</v>
      </c>
      <c r="J23" s="53">
        <v>0</v>
      </c>
      <c r="K23" s="53">
        <v>0</v>
      </c>
      <c r="L23" s="53">
        <v>11.162576601417602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1.4095422003851001</v>
      </c>
      <c r="S23" s="53">
        <v>0.2823718351285</v>
      </c>
      <c r="T23" s="53">
        <v>0</v>
      </c>
      <c r="U23" s="53">
        <v>0</v>
      </c>
      <c r="V23" s="53">
        <v>0.7946818541608001</v>
      </c>
      <c r="W23" s="53">
        <v>0</v>
      </c>
      <c r="X23" s="53">
        <v>0.0002887653225</v>
      </c>
      <c r="Y23" s="53">
        <v>0</v>
      </c>
      <c r="Z23" s="53">
        <v>0</v>
      </c>
      <c r="AA23" s="53">
        <v>0</v>
      </c>
      <c r="AB23" s="53">
        <v>0.005417348999899999</v>
      </c>
      <c r="AC23" s="53">
        <v>0.15591094067709999</v>
      </c>
      <c r="AD23" s="53">
        <v>0</v>
      </c>
      <c r="AE23" s="53">
        <v>0</v>
      </c>
      <c r="AF23" s="53">
        <v>0.5746034453865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0.26574268577399995</v>
      </c>
      <c r="AS23" s="53">
        <v>0</v>
      </c>
      <c r="AT23" s="53">
        <v>0</v>
      </c>
      <c r="AU23" s="53">
        <v>0</v>
      </c>
      <c r="AV23" s="53">
        <v>7.811340360088601</v>
      </c>
      <c r="AW23" s="53">
        <v>6.451110033832198</v>
      </c>
      <c r="AX23" s="53">
        <v>0</v>
      </c>
      <c r="AY23" s="53">
        <v>0</v>
      </c>
      <c r="AZ23" s="53">
        <v>25.8948552299039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2.7736477550182</v>
      </c>
      <c r="BG23" s="53">
        <v>0.27337885341839996</v>
      </c>
      <c r="BH23" s="53">
        <v>0</v>
      </c>
      <c r="BI23" s="53">
        <v>0</v>
      </c>
      <c r="BJ23" s="53">
        <v>2.8055279909306003</v>
      </c>
      <c r="BK23" s="66">
        <f>SUM(C23:BJ23)</f>
        <v>108.80127836424549</v>
      </c>
    </row>
    <row r="24" spans="1:63" ht="12.75">
      <c r="A24" s="38"/>
      <c r="B24" s="41" t="s">
        <v>89</v>
      </c>
      <c r="C24" s="54">
        <f>SUM(C23)</f>
        <v>0</v>
      </c>
      <c r="D24" s="56">
        <f aca="true" t="shared" si="1" ref="D24:BK24">SUM(D23)</f>
        <v>1.9934956368385999</v>
      </c>
      <c r="E24" s="56">
        <f t="shared" si="1"/>
        <v>0</v>
      </c>
      <c r="F24" s="56">
        <f t="shared" si="1"/>
        <v>0</v>
      </c>
      <c r="G24" s="56">
        <f t="shared" si="1"/>
        <v>0</v>
      </c>
      <c r="H24" s="56">
        <f t="shared" si="1"/>
        <v>12.0166282908672</v>
      </c>
      <c r="I24" s="56">
        <f t="shared" si="1"/>
        <v>34.1301585360958</v>
      </c>
      <c r="J24" s="56">
        <f t="shared" si="1"/>
        <v>0</v>
      </c>
      <c r="K24" s="56">
        <f t="shared" si="1"/>
        <v>0</v>
      </c>
      <c r="L24" s="56">
        <f t="shared" si="1"/>
        <v>11.162576601417602</v>
      </c>
      <c r="M24" s="56">
        <f t="shared" si="1"/>
        <v>0</v>
      </c>
      <c r="N24" s="56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1.4095422003851001</v>
      </c>
      <c r="S24" s="56">
        <f t="shared" si="1"/>
        <v>0.2823718351285</v>
      </c>
      <c r="T24" s="56">
        <f t="shared" si="1"/>
        <v>0</v>
      </c>
      <c r="U24" s="56">
        <f t="shared" si="1"/>
        <v>0</v>
      </c>
      <c r="V24" s="56">
        <f t="shared" si="1"/>
        <v>0.7946818541608001</v>
      </c>
      <c r="W24" s="56">
        <f t="shared" si="1"/>
        <v>0</v>
      </c>
      <c r="X24" s="56">
        <f t="shared" si="1"/>
        <v>0.0002887653225</v>
      </c>
      <c r="Y24" s="56">
        <f t="shared" si="1"/>
        <v>0</v>
      </c>
      <c r="Z24" s="56">
        <f t="shared" si="1"/>
        <v>0</v>
      </c>
      <c r="AA24" s="56">
        <f t="shared" si="1"/>
        <v>0</v>
      </c>
      <c r="AB24" s="56">
        <f t="shared" si="1"/>
        <v>0.005417348999899999</v>
      </c>
      <c r="AC24" s="56">
        <f t="shared" si="1"/>
        <v>0.15591094067709999</v>
      </c>
      <c r="AD24" s="56">
        <f t="shared" si="1"/>
        <v>0</v>
      </c>
      <c r="AE24" s="56">
        <f t="shared" si="1"/>
        <v>0</v>
      </c>
      <c r="AF24" s="56">
        <f t="shared" si="1"/>
        <v>0.5746034453865</v>
      </c>
      <c r="AG24" s="56">
        <f t="shared" si="1"/>
        <v>0</v>
      </c>
      <c r="AH24" s="56">
        <f t="shared" si="1"/>
        <v>0</v>
      </c>
      <c r="AI24" s="56">
        <f t="shared" si="1"/>
        <v>0</v>
      </c>
      <c r="AJ24" s="56">
        <f t="shared" si="1"/>
        <v>0</v>
      </c>
      <c r="AK24" s="56">
        <f t="shared" si="1"/>
        <v>0</v>
      </c>
      <c r="AL24" s="56">
        <f t="shared" si="1"/>
        <v>0</v>
      </c>
      <c r="AM24" s="56">
        <f t="shared" si="1"/>
        <v>0</v>
      </c>
      <c r="AN24" s="56">
        <f t="shared" si="1"/>
        <v>0</v>
      </c>
      <c r="AO24" s="56">
        <f t="shared" si="1"/>
        <v>0</v>
      </c>
      <c r="AP24" s="56">
        <f t="shared" si="1"/>
        <v>0</v>
      </c>
      <c r="AQ24" s="56">
        <f t="shared" si="1"/>
        <v>0</v>
      </c>
      <c r="AR24" s="56">
        <f t="shared" si="1"/>
        <v>0.26574268577399995</v>
      </c>
      <c r="AS24" s="56">
        <f t="shared" si="1"/>
        <v>0</v>
      </c>
      <c r="AT24" s="56">
        <f t="shared" si="1"/>
        <v>0</v>
      </c>
      <c r="AU24" s="56">
        <f t="shared" si="1"/>
        <v>0</v>
      </c>
      <c r="AV24" s="56">
        <f t="shared" si="1"/>
        <v>7.811340360088601</v>
      </c>
      <c r="AW24" s="56">
        <f t="shared" si="1"/>
        <v>6.451110033832198</v>
      </c>
      <c r="AX24" s="56">
        <f t="shared" si="1"/>
        <v>0</v>
      </c>
      <c r="AY24" s="56">
        <f t="shared" si="1"/>
        <v>0</v>
      </c>
      <c r="AZ24" s="56">
        <f t="shared" si="1"/>
        <v>25.8948552299039</v>
      </c>
      <c r="BA24" s="56">
        <f t="shared" si="1"/>
        <v>0</v>
      </c>
      <c r="BB24" s="56">
        <f t="shared" si="1"/>
        <v>0</v>
      </c>
      <c r="BC24" s="56">
        <f t="shared" si="1"/>
        <v>0</v>
      </c>
      <c r="BD24" s="56">
        <f t="shared" si="1"/>
        <v>0</v>
      </c>
      <c r="BE24" s="56">
        <f t="shared" si="1"/>
        <v>0</v>
      </c>
      <c r="BF24" s="56">
        <f t="shared" si="1"/>
        <v>2.7736477550182</v>
      </c>
      <c r="BG24" s="56">
        <f t="shared" si="1"/>
        <v>0.27337885341839996</v>
      </c>
      <c r="BH24" s="56">
        <f t="shared" si="1"/>
        <v>0</v>
      </c>
      <c r="BI24" s="56">
        <f t="shared" si="1"/>
        <v>0</v>
      </c>
      <c r="BJ24" s="56">
        <f t="shared" si="1"/>
        <v>2.8055279909306003</v>
      </c>
      <c r="BK24" s="56">
        <f t="shared" si="1"/>
        <v>108.80127836424549</v>
      </c>
    </row>
    <row r="25" spans="1:63" s="27" customFormat="1" ht="12.75">
      <c r="A25" s="26"/>
      <c r="B25" s="31" t="s">
        <v>79</v>
      </c>
      <c r="C25" s="55">
        <f>C12+C24+C9</f>
        <v>0</v>
      </c>
      <c r="D25" s="57">
        <f aca="true" t="shared" si="2" ref="D25:BK25">D12+D24+D9</f>
        <v>48.711465894797996</v>
      </c>
      <c r="E25" s="57">
        <f t="shared" si="2"/>
        <v>0</v>
      </c>
      <c r="F25" s="57">
        <f t="shared" si="2"/>
        <v>0</v>
      </c>
      <c r="G25" s="57">
        <f t="shared" si="2"/>
        <v>0</v>
      </c>
      <c r="H25" s="57">
        <f t="shared" si="2"/>
        <v>126.73760961866918</v>
      </c>
      <c r="I25" s="57">
        <f t="shared" si="2"/>
        <v>102.3021846350943</v>
      </c>
      <c r="J25" s="57">
        <f t="shared" si="2"/>
        <v>0</v>
      </c>
      <c r="K25" s="57">
        <f t="shared" si="2"/>
        <v>0</v>
      </c>
      <c r="L25" s="57">
        <f t="shared" si="2"/>
        <v>64.87343461276889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57">
        <f t="shared" si="2"/>
        <v>0</v>
      </c>
      <c r="Q25" s="57">
        <f t="shared" si="2"/>
        <v>0</v>
      </c>
      <c r="R25" s="57">
        <f t="shared" si="2"/>
        <v>17.5280718768649</v>
      </c>
      <c r="S25" s="57">
        <f t="shared" si="2"/>
        <v>0.8087850332571</v>
      </c>
      <c r="T25" s="57">
        <f t="shared" si="2"/>
        <v>0</v>
      </c>
      <c r="U25" s="57">
        <f t="shared" si="2"/>
        <v>0</v>
      </c>
      <c r="V25" s="57">
        <f t="shared" si="2"/>
        <v>1.9949707786439999</v>
      </c>
      <c r="W25" s="57">
        <f t="shared" si="2"/>
        <v>0</v>
      </c>
      <c r="X25" s="57">
        <f t="shared" si="2"/>
        <v>0.0002887653225</v>
      </c>
      <c r="Y25" s="57">
        <f t="shared" si="2"/>
        <v>0</v>
      </c>
      <c r="Z25" s="57">
        <f t="shared" si="2"/>
        <v>0</v>
      </c>
      <c r="AA25" s="57">
        <f t="shared" si="2"/>
        <v>0</v>
      </c>
      <c r="AB25" s="57">
        <f t="shared" si="2"/>
        <v>0.0182221890964</v>
      </c>
      <c r="AC25" s="57">
        <f t="shared" si="2"/>
        <v>0.26456492735439996</v>
      </c>
      <c r="AD25" s="57">
        <f t="shared" si="2"/>
        <v>0</v>
      </c>
      <c r="AE25" s="57">
        <f t="shared" si="2"/>
        <v>0</v>
      </c>
      <c r="AF25" s="57">
        <f t="shared" si="2"/>
        <v>2.0851370847086996</v>
      </c>
      <c r="AG25" s="57">
        <f t="shared" si="2"/>
        <v>0</v>
      </c>
      <c r="AH25" s="57">
        <f t="shared" si="2"/>
        <v>0</v>
      </c>
      <c r="AI25" s="57">
        <f t="shared" si="2"/>
        <v>0</v>
      </c>
      <c r="AJ25" s="57">
        <f t="shared" si="2"/>
        <v>0</v>
      </c>
      <c r="AK25" s="57">
        <f t="shared" si="2"/>
        <v>0</v>
      </c>
      <c r="AL25" s="57">
        <f t="shared" si="2"/>
        <v>0</v>
      </c>
      <c r="AM25" s="57">
        <f t="shared" si="2"/>
        <v>0</v>
      </c>
      <c r="AN25" s="57">
        <f t="shared" si="2"/>
        <v>0</v>
      </c>
      <c r="AO25" s="57">
        <f t="shared" si="2"/>
        <v>0</v>
      </c>
      <c r="AP25" s="57">
        <f t="shared" si="2"/>
        <v>0.0006360333548</v>
      </c>
      <c r="AQ25" s="57">
        <f t="shared" si="2"/>
        <v>0</v>
      </c>
      <c r="AR25" s="57">
        <f t="shared" si="2"/>
        <v>0.26574268577399995</v>
      </c>
      <c r="AS25" s="57">
        <f t="shared" si="2"/>
        <v>0</v>
      </c>
      <c r="AT25" s="57">
        <f t="shared" si="2"/>
        <v>0</v>
      </c>
      <c r="AU25" s="57">
        <f t="shared" si="2"/>
        <v>0</v>
      </c>
      <c r="AV25" s="57">
        <f t="shared" si="2"/>
        <v>17.495578057996703</v>
      </c>
      <c r="AW25" s="57">
        <f t="shared" si="2"/>
        <v>16.991610590441297</v>
      </c>
      <c r="AX25" s="57">
        <f t="shared" si="2"/>
        <v>0</v>
      </c>
      <c r="AY25" s="57">
        <f t="shared" si="2"/>
        <v>0</v>
      </c>
      <c r="AZ25" s="57">
        <f t="shared" si="2"/>
        <v>85.69147275981564</v>
      </c>
      <c r="BA25" s="57">
        <f t="shared" si="2"/>
        <v>0</v>
      </c>
      <c r="BB25" s="57">
        <f t="shared" si="2"/>
        <v>0</v>
      </c>
      <c r="BC25" s="57">
        <f t="shared" si="2"/>
        <v>0</v>
      </c>
      <c r="BD25" s="57">
        <f t="shared" si="2"/>
        <v>0</v>
      </c>
      <c r="BE25" s="57">
        <f t="shared" si="2"/>
        <v>0</v>
      </c>
      <c r="BF25" s="57">
        <f t="shared" si="2"/>
        <v>5.2781799988761</v>
      </c>
      <c r="BG25" s="57">
        <f t="shared" si="2"/>
        <v>1.2351131226432002</v>
      </c>
      <c r="BH25" s="57">
        <f t="shared" si="2"/>
        <v>0</v>
      </c>
      <c r="BI25" s="57">
        <f t="shared" si="2"/>
        <v>0</v>
      </c>
      <c r="BJ25" s="57">
        <f t="shared" si="2"/>
        <v>10.3160501830546</v>
      </c>
      <c r="BK25" s="57">
        <f t="shared" si="2"/>
        <v>502.59911884853466</v>
      </c>
    </row>
    <row r="26" spans="1:63" ht="3.75" customHeight="1">
      <c r="A26" s="8"/>
      <c r="B26" s="18"/>
      <c r="C26" s="109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10"/>
    </row>
    <row r="27" spans="1:63" ht="12.75">
      <c r="A27" s="8" t="s">
        <v>1</v>
      </c>
      <c r="B27" s="14" t="s">
        <v>7</v>
      </c>
      <c r="C27" s="109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10"/>
    </row>
    <row r="28" spans="1:63" s="4" customFormat="1" ht="12.75">
      <c r="A28" s="8" t="s">
        <v>75</v>
      </c>
      <c r="B28" s="15" t="s">
        <v>2</v>
      </c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5"/>
    </row>
    <row r="29" spans="1:63" s="45" customFormat="1" ht="12.75">
      <c r="A29" s="23"/>
      <c r="B29" s="50" t="s">
        <v>108</v>
      </c>
      <c r="C29" s="42">
        <v>0</v>
      </c>
      <c r="D29" s="43">
        <v>0.36107753222579997</v>
      </c>
      <c r="E29" s="43">
        <v>0</v>
      </c>
      <c r="F29" s="43">
        <v>0</v>
      </c>
      <c r="G29" s="44">
        <v>0</v>
      </c>
      <c r="H29" s="42">
        <v>165.25098419257438</v>
      </c>
      <c r="I29" s="43">
        <v>15.121022957417601</v>
      </c>
      <c r="J29" s="43">
        <v>0</v>
      </c>
      <c r="K29" s="43">
        <v>0</v>
      </c>
      <c r="L29" s="44">
        <v>77.1980790951918</v>
      </c>
      <c r="M29" s="42">
        <v>0</v>
      </c>
      <c r="N29" s="43">
        <v>0</v>
      </c>
      <c r="O29" s="43">
        <v>0</v>
      </c>
      <c r="P29" s="43">
        <v>0</v>
      </c>
      <c r="Q29" s="44">
        <v>0</v>
      </c>
      <c r="R29" s="42">
        <v>96.68217517634949</v>
      </c>
      <c r="S29" s="43">
        <v>1.7190336375470001</v>
      </c>
      <c r="T29" s="43">
        <v>0</v>
      </c>
      <c r="U29" s="43">
        <v>0</v>
      </c>
      <c r="V29" s="44">
        <v>3.3155940610633996</v>
      </c>
      <c r="W29" s="42">
        <v>0</v>
      </c>
      <c r="X29" s="43">
        <v>0</v>
      </c>
      <c r="Y29" s="43">
        <v>0</v>
      </c>
      <c r="Z29" s="43">
        <v>0</v>
      </c>
      <c r="AA29" s="44">
        <v>0</v>
      </c>
      <c r="AB29" s="42">
        <v>1.65735177458</v>
      </c>
      <c r="AC29" s="43">
        <v>0.6523068688061</v>
      </c>
      <c r="AD29" s="43">
        <v>0</v>
      </c>
      <c r="AE29" s="43">
        <v>0</v>
      </c>
      <c r="AF29" s="44">
        <v>4.0976806862899995</v>
      </c>
      <c r="AG29" s="42">
        <v>0</v>
      </c>
      <c r="AH29" s="43">
        <v>0</v>
      </c>
      <c r="AI29" s="43">
        <v>0</v>
      </c>
      <c r="AJ29" s="43">
        <v>0</v>
      </c>
      <c r="AK29" s="44">
        <v>0</v>
      </c>
      <c r="AL29" s="42">
        <v>0.4805376404837</v>
      </c>
      <c r="AM29" s="43">
        <v>0.1776869492903</v>
      </c>
      <c r="AN29" s="43">
        <v>0</v>
      </c>
      <c r="AO29" s="43">
        <v>0</v>
      </c>
      <c r="AP29" s="44">
        <v>0.0480428087741</v>
      </c>
      <c r="AQ29" s="42">
        <v>0</v>
      </c>
      <c r="AR29" s="43">
        <v>0.0040356439354</v>
      </c>
      <c r="AS29" s="43">
        <v>0</v>
      </c>
      <c r="AT29" s="43">
        <v>0</v>
      </c>
      <c r="AU29" s="44">
        <v>0</v>
      </c>
      <c r="AV29" s="42">
        <v>592.2713669911619</v>
      </c>
      <c r="AW29" s="43">
        <v>65.11606534102188</v>
      </c>
      <c r="AX29" s="43">
        <v>0</v>
      </c>
      <c r="AY29" s="43">
        <v>0</v>
      </c>
      <c r="AZ29" s="44">
        <v>213.76359129660835</v>
      </c>
      <c r="BA29" s="42">
        <v>0</v>
      </c>
      <c r="BB29" s="43">
        <v>0</v>
      </c>
      <c r="BC29" s="43">
        <v>0</v>
      </c>
      <c r="BD29" s="43">
        <v>0</v>
      </c>
      <c r="BE29" s="44">
        <v>0</v>
      </c>
      <c r="BF29" s="42">
        <v>244.17126778561823</v>
      </c>
      <c r="BG29" s="43">
        <v>13.940380279598806</v>
      </c>
      <c r="BH29" s="43">
        <v>0</v>
      </c>
      <c r="BI29" s="43">
        <v>0</v>
      </c>
      <c r="BJ29" s="44">
        <v>16.9230260257668</v>
      </c>
      <c r="BK29" s="66">
        <f>SUM(C29:BJ29)</f>
        <v>1512.9513067443054</v>
      </c>
    </row>
    <row r="30" spans="1:63" s="49" customFormat="1" ht="12.75">
      <c r="A30" s="46"/>
      <c r="B30" s="47" t="s">
        <v>84</v>
      </c>
      <c r="C30" s="48">
        <f>C29</f>
        <v>0</v>
      </c>
      <c r="D30" s="48">
        <f aca="true" t="shared" si="3" ref="D30:BJ30">D29</f>
        <v>0.36107753222579997</v>
      </c>
      <c r="E30" s="48">
        <f t="shared" si="3"/>
        <v>0</v>
      </c>
      <c r="F30" s="48">
        <f t="shared" si="3"/>
        <v>0</v>
      </c>
      <c r="G30" s="48">
        <f t="shared" si="3"/>
        <v>0</v>
      </c>
      <c r="H30" s="48">
        <f t="shared" si="3"/>
        <v>165.25098419257438</v>
      </c>
      <c r="I30" s="48">
        <f t="shared" si="3"/>
        <v>15.121022957417601</v>
      </c>
      <c r="J30" s="48">
        <f t="shared" si="3"/>
        <v>0</v>
      </c>
      <c r="K30" s="48">
        <f t="shared" si="3"/>
        <v>0</v>
      </c>
      <c r="L30" s="48">
        <f t="shared" si="3"/>
        <v>77.1980790951918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96.68217517634949</v>
      </c>
      <c r="S30" s="48">
        <f t="shared" si="3"/>
        <v>1.7190336375470001</v>
      </c>
      <c r="T30" s="48">
        <f t="shared" si="3"/>
        <v>0</v>
      </c>
      <c r="U30" s="48">
        <f t="shared" si="3"/>
        <v>0</v>
      </c>
      <c r="V30" s="48">
        <f t="shared" si="3"/>
        <v>3.3155940610633996</v>
      </c>
      <c r="W30" s="48">
        <f t="shared" si="3"/>
        <v>0</v>
      </c>
      <c r="X30" s="48">
        <f t="shared" si="3"/>
        <v>0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1.65735177458</v>
      </c>
      <c r="AC30" s="48">
        <f t="shared" si="3"/>
        <v>0.6523068688061</v>
      </c>
      <c r="AD30" s="48">
        <f t="shared" si="3"/>
        <v>0</v>
      </c>
      <c r="AE30" s="48">
        <f t="shared" si="3"/>
        <v>0</v>
      </c>
      <c r="AF30" s="48">
        <f t="shared" si="3"/>
        <v>4.0976806862899995</v>
      </c>
      <c r="AG30" s="48">
        <f t="shared" si="3"/>
        <v>0</v>
      </c>
      <c r="AH30" s="48">
        <f t="shared" si="3"/>
        <v>0</v>
      </c>
      <c r="AI30" s="48">
        <f t="shared" si="3"/>
        <v>0</v>
      </c>
      <c r="AJ30" s="48">
        <f t="shared" si="3"/>
        <v>0</v>
      </c>
      <c r="AK30" s="48">
        <f t="shared" si="3"/>
        <v>0</v>
      </c>
      <c r="AL30" s="48">
        <f t="shared" si="3"/>
        <v>0.4805376404837</v>
      </c>
      <c r="AM30" s="48">
        <f t="shared" si="3"/>
        <v>0.1776869492903</v>
      </c>
      <c r="AN30" s="48">
        <f t="shared" si="3"/>
        <v>0</v>
      </c>
      <c r="AO30" s="48">
        <f t="shared" si="3"/>
        <v>0</v>
      </c>
      <c r="AP30" s="48">
        <f t="shared" si="3"/>
        <v>0.0480428087741</v>
      </c>
      <c r="AQ30" s="48">
        <f t="shared" si="3"/>
        <v>0</v>
      </c>
      <c r="AR30" s="48">
        <f t="shared" si="3"/>
        <v>0.0040356439354</v>
      </c>
      <c r="AS30" s="48">
        <f t="shared" si="3"/>
        <v>0</v>
      </c>
      <c r="AT30" s="48">
        <f t="shared" si="3"/>
        <v>0</v>
      </c>
      <c r="AU30" s="48">
        <f t="shared" si="3"/>
        <v>0</v>
      </c>
      <c r="AV30" s="48">
        <f t="shared" si="3"/>
        <v>592.2713669911619</v>
      </c>
      <c r="AW30" s="48">
        <f t="shared" si="3"/>
        <v>65.11606534102188</v>
      </c>
      <c r="AX30" s="48">
        <f t="shared" si="3"/>
        <v>0</v>
      </c>
      <c r="AY30" s="48">
        <f t="shared" si="3"/>
        <v>0</v>
      </c>
      <c r="AZ30" s="48">
        <f t="shared" si="3"/>
        <v>213.76359129660835</v>
      </c>
      <c r="BA30" s="48">
        <f t="shared" si="3"/>
        <v>0</v>
      </c>
      <c r="BB30" s="48">
        <f t="shared" si="3"/>
        <v>0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244.17126778561823</v>
      </c>
      <c r="BG30" s="48">
        <f t="shared" si="3"/>
        <v>13.940380279598806</v>
      </c>
      <c r="BH30" s="48">
        <f t="shared" si="3"/>
        <v>0</v>
      </c>
      <c r="BI30" s="48">
        <f t="shared" si="3"/>
        <v>0</v>
      </c>
      <c r="BJ30" s="48">
        <f t="shared" si="3"/>
        <v>16.9230260257668</v>
      </c>
      <c r="BK30" s="69">
        <f>BK29</f>
        <v>1512.9513067443054</v>
      </c>
    </row>
    <row r="31" spans="1:63" ht="12.75">
      <c r="A31" s="8" t="s">
        <v>76</v>
      </c>
      <c r="B31" s="15" t="s">
        <v>15</v>
      </c>
      <c r="C31" s="109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10"/>
    </row>
    <row r="32" spans="1:63" s="25" customFormat="1" ht="12.75">
      <c r="A32" s="23"/>
      <c r="B32" s="24" t="s">
        <v>120</v>
      </c>
      <c r="C32" s="75">
        <v>0</v>
      </c>
      <c r="D32" s="75">
        <v>1.3162366935482999</v>
      </c>
      <c r="E32" s="75">
        <v>0</v>
      </c>
      <c r="F32" s="75">
        <v>0</v>
      </c>
      <c r="G32" s="75">
        <v>0</v>
      </c>
      <c r="H32" s="75">
        <v>0.9086249201271</v>
      </c>
      <c r="I32" s="75">
        <v>0.26528597203209997</v>
      </c>
      <c r="J32" s="75">
        <v>0</v>
      </c>
      <c r="K32" s="75">
        <v>0</v>
      </c>
      <c r="L32" s="75">
        <v>2.9311647281931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0.5206256427083</v>
      </c>
      <c r="S32" s="75">
        <v>0.0009476904193</v>
      </c>
      <c r="T32" s="75">
        <v>0</v>
      </c>
      <c r="U32" s="75">
        <v>0</v>
      </c>
      <c r="V32" s="75">
        <v>0.020846860645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0.0713046993546</v>
      </c>
      <c r="AC32" s="75">
        <v>0.14387574193539998</v>
      </c>
      <c r="AD32" s="75">
        <v>0</v>
      </c>
      <c r="AE32" s="75">
        <v>0</v>
      </c>
      <c r="AF32" s="75">
        <v>0.0099596806451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3.6777665870872998</v>
      </c>
      <c r="AW32" s="75">
        <v>3.2213965398053</v>
      </c>
      <c r="AX32" s="75">
        <v>0</v>
      </c>
      <c r="AY32" s="75">
        <v>0</v>
      </c>
      <c r="AZ32" s="75">
        <v>3.0282463691279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1.5816448040253999</v>
      </c>
      <c r="BG32" s="75">
        <v>0.23209109290240001</v>
      </c>
      <c r="BH32" s="75">
        <v>0</v>
      </c>
      <c r="BI32" s="75">
        <v>0</v>
      </c>
      <c r="BJ32" s="75">
        <v>0.9908244415478</v>
      </c>
      <c r="BK32" s="66">
        <f aca="true" t="shared" si="4" ref="BK32:BK41">SUM(C32:BJ32)</f>
        <v>18.920842464104403</v>
      </c>
    </row>
    <row r="33" spans="1:63" s="25" customFormat="1" ht="12.75">
      <c r="A33" s="23"/>
      <c r="B33" s="24" t="s">
        <v>103</v>
      </c>
      <c r="C33" s="53">
        <v>0</v>
      </c>
      <c r="D33" s="53">
        <v>591.9893011249353</v>
      </c>
      <c r="E33" s="53">
        <v>0</v>
      </c>
      <c r="F33" s="53">
        <v>0</v>
      </c>
      <c r="G33" s="75">
        <v>0</v>
      </c>
      <c r="H33" s="53">
        <v>616.3392678466663</v>
      </c>
      <c r="I33" s="53">
        <v>1220.767343613931</v>
      </c>
      <c r="J33" s="53">
        <v>0</v>
      </c>
      <c r="K33" s="53">
        <v>0</v>
      </c>
      <c r="L33" s="53">
        <v>2418.363581214447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210.24859211789544</v>
      </c>
      <c r="S33" s="53">
        <v>22.3300355072239</v>
      </c>
      <c r="T33" s="53">
        <v>0</v>
      </c>
      <c r="U33" s="53">
        <v>0</v>
      </c>
      <c r="V33" s="53">
        <v>118.51166904157841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25.7165771164819</v>
      </c>
      <c r="AC33" s="53">
        <v>129.5839104366432</v>
      </c>
      <c r="AD33" s="53">
        <v>0</v>
      </c>
      <c r="AE33" s="53">
        <v>0</v>
      </c>
      <c r="AF33" s="53">
        <v>321.948842695965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0.7523137363537999</v>
      </c>
      <c r="AM33" s="53">
        <v>0.1096808049997</v>
      </c>
      <c r="AN33" s="53">
        <v>0</v>
      </c>
      <c r="AO33" s="53">
        <v>0</v>
      </c>
      <c r="AP33" s="53">
        <v>6.8588116880314995</v>
      </c>
      <c r="AQ33" s="53">
        <v>0</v>
      </c>
      <c r="AR33" s="53">
        <v>0.6202778011609</v>
      </c>
      <c r="AS33" s="53">
        <v>0</v>
      </c>
      <c r="AT33" s="53">
        <v>0</v>
      </c>
      <c r="AU33" s="53">
        <v>0</v>
      </c>
      <c r="AV33" s="53">
        <v>2634.069573756525</v>
      </c>
      <c r="AW33" s="53">
        <v>658.8223069369008</v>
      </c>
      <c r="AX33" s="53">
        <v>0</v>
      </c>
      <c r="AY33" s="53">
        <v>0.0882405402258</v>
      </c>
      <c r="AZ33" s="53">
        <v>3048.030405109062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775.9011859314318</v>
      </c>
      <c r="BG33" s="53">
        <v>80.11817219620349</v>
      </c>
      <c r="BH33" s="53">
        <v>0</v>
      </c>
      <c r="BI33" s="53">
        <v>0</v>
      </c>
      <c r="BJ33" s="53">
        <v>229.60491823063322</v>
      </c>
      <c r="BK33" s="66">
        <f t="shared" si="4"/>
        <v>13110.775007447299</v>
      </c>
    </row>
    <row r="34" spans="1:63" s="25" customFormat="1" ht="12.75">
      <c r="A34" s="23"/>
      <c r="B34" s="24" t="s">
        <v>104</v>
      </c>
      <c r="C34" s="94">
        <v>0</v>
      </c>
      <c r="D34" s="94">
        <v>0.6637553225806</v>
      </c>
      <c r="E34" s="94">
        <v>0</v>
      </c>
      <c r="F34" s="94">
        <v>0</v>
      </c>
      <c r="G34" s="94">
        <v>0</v>
      </c>
      <c r="H34" s="94">
        <v>15.352988866898901</v>
      </c>
      <c r="I34" s="94">
        <v>65.75781374028563</v>
      </c>
      <c r="J34" s="94">
        <v>0</v>
      </c>
      <c r="K34" s="94">
        <v>0</v>
      </c>
      <c r="L34" s="94">
        <v>56.9649246184176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3.7426457923839003</v>
      </c>
      <c r="S34" s="94">
        <v>0.10001355812889999</v>
      </c>
      <c r="T34" s="94">
        <v>0</v>
      </c>
      <c r="U34" s="94">
        <v>0</v>
      </c>
      <c r="V34" s="94">
        <v>4.0461131285154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0.08698107280629999</v>
      </c>
      <c r="AC34" s="94">
        <v>1.0213868786771</v>
      </c>
      <c r="AD34" s="94">
        <v>0</v>
      </c>
      <c r="AE34" s="94">
        <v>0</v>
      </c>
      <c r="AF34" s="94">
        <v>7.567673596418899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0.06422858064510001</v>
      </c>
      <c r="AM34" s="94">
        <v>0</v>
      </c>
      <c r="AN34" s="94">
        <v>0</v>
      </c>
      <c r="AO34" s="94">
        <v>0</v>
      </c>
      <c r="AP34" s="94">
        <v>0.0222389238387</v>
      </c>
      <c r="AQ34" s="94">
        <v>0</v>
      </c>
      <c r="AR34" s="94">
        <v>0.3583518789353</v>
      </c>
      <c r="AS34" s="94">
        <v>0</v>
      </c>
      <c r="AT34" s="94">
        <v>0</v>
      </c>
      <c r="AU34" s="94">
        <v>0</v>
      </c>
      <c r="AV34" s="94">
        <v>212.18794312143697</v>
      </c>
      <c r="AW34" s="94">
        <v>130.82323625366078</v>
      </c>
      <c r="AX34" s="94">
        <v>0</v>
      </c>
      <c r="AY34" s="94">
        <v>0</v>
      </c>
      <c r="AZ34" s="94">
        <v>614.1462801101067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82.92572993260362</v>
      </c>
      <c r="BG34" s="94">
        <v>10.3375557438354</v>
      </c>
      <c r="BH34" s="94">
        <v>0</v>
      </c>
      <c r="BI34" s="94">
        <v>0</v>
      </c>
      <c r="BJ34" s="94">
        <v>74.3674546684073</v>
      </c>
      <c r="BK34" s="95">
        <f t="shared" si="4"/>
        <v>1280.537315788583</v>
      </c>
    </row>
    <row r="35" spans="1:63" s="25" customFormat="1" ht="12.75">
      <c r="A35" s="23"/>
      <c r="B35" s="24" t="s">
        <v>105</v>
      </c>
      <c r="C35" s="53">
        <v>0</v>
      </c>
      <c r="D35" s="53">
        <v>285.3134876086128</v>
      </c>
      <c r="E35" s="53">
        <v>0</v>
      </c>
      <c r="F35" s="53">
        <v>0</v>
      </c>
      <c r="G35" s="75">
        <v>0</v>
      </c>
      <c r="H35" s="53">
        <v>48.996798572349704</v>
      </c>
      <c r="I35" s="53">
        <v>73.7563888942244</v>
      </c>
      <c r="J35" s="53">
        <v>0</v>
      </c>
      <c r="K35" s="53">
        <v>0</v>
      </c>
      <c r="L35" s="53">
        <v>370.6527690449143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12.814417293254401</v>
      </c>
      <c r="S35" s="53">
        <v>0.3971981999995</v>
      </c>
      <c r="T35" s="53">
        <v>0</v>
      </c>
      <c r="U35" s="53">
        <v>0</v>
      </c>
      <c r="V35" s="53">
        <v>3.3696873585794997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1.6293950578706</v>
      </c>
      <c r="AC35" s="53">
        <v>3.9882542625801998</v>
      </c>
      <c r="AD35" s="53">
        <v>0</v>
      </c>
      <c r="AE35" s="53">
        <v>0</v>
      </c>
      <c r="AF35" s="53">
        <v>7.847078931966999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0.0086552485482</v>
      </c>
      <c r="AM35" s="53">
        <v>0</v>
      </c>
      <c r="AN35" s="53">
        <v>0</v>
      </c>
      <c r="AO35" s="53">
        <v>0</v>
      </c>
      <c r="AP35" s="53">
        <v>0.19971950983859998</v>
      </c>
      <c r="AQ35" s="53">
        <v>0</v>
      </c>
      <c r="AR35" s="53">
        <v>0.11772816541930001</v>
      </c>
      <c r="AS35" s="53">
        <v>0</v>
      </c>
      <c r="AT35" s="53">
        <v>0</v>
      </c>
      <c r="AU35" s="53">
        <v>0</v>
      </c>
      <c r="AV35" s="53">
        <v>308.3764101884585</v>
      </c>
      <c r="AW35" s="53">
        <v>72.06267016652941</v>
      </c>
      <c r="AX35" s="53">
        <v>0</v>
      </c>
      <c r="AY35" s="53">
        <v>0</v>
      </c>
      <c r="AZ35" s="53">
        <v>246.86255892411475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98.82691115714388</v>
      </c>
      <c r="BG35" s="53">
        <v>3.5530349938990002</v>
      </c>
      <c r="BH35" s="53">
        <v>0</v>
      </c>
      <c r="BI35" s="53">
        <v>0</v>
      </c>
      <c r="BJ35" s="53">
        <v>21.076389661538805</v>
      </c>
      <c r="BK35" s="66">
        <f t="shared" si="4"/>
        <v>1559.849553239843</v>
      </c>
    </row>
    <row r="36" spans="1:63" s="25" customFormat="1" ht="12.75">
      <c r="A36" s="23"/>
      <c r="B36" s="24" t="s">
        <v>112</v>
      </c>
      <c r="C36" s="53">
        <v>0</v>
      </c>
      <c r="D36" s="53">
        <v>0.5680103225806</v>
      </c>
      <c r="E36" s="53">
        <v>0</v>
      </c>
      <c r="F36" s="53">
        <v>0</v>
      </c>
      <c r="G36" s="75">
        <v>0</v>
      </c>
      <c r="H36" s="53">
        <v>3.8304699324170004</v>
      </c>
      <c r="I36" s="53">
        <v>1.8807180876126999</v>
      </c>
      <c r="J36" s="53">
        <v>0</v>
      </c>
      <c r="K36" s="53">
        <v>0</v>
      </c>
      <c r="L36" s="53">
        <v>7.885495462321801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1.8533545270952</v>
      </c>
      <c r="S36" s="53">
        <v>0.0005680103225</v>
      </c>
      <c r="T36" s="53">
        <v>0</v>
      </c>
      <c r="U36" s="53">
        <v>0</v>
      </c>
      <c r="V36" s="53">
        <v>0.47231746216080006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0.09076200358049999</v>
      </c>
      <c r="AC36" s="53">
        <v>0.0335320258064</v>
      </c>
      <c r="AD36" s="53">
        <v>0</v>
      </c>
      <c r="AE36" s="53">
        <v>0</v>
      </c>
      <c r="AF36" s="53">
        <v>2.5006978999354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0.0595193458063</v>
      </c>
      <c r="AS36" s="53">
        <v>0</v>
      </c>
      <c r="AT36" s="53">
        <v>0</v>
      </c>
      <c r="AU36" s="53">
        <v>0</v>
      </c>
      <c r="AV36" s="53">
        <v>53.4032192288046</v>
      </c>
      <c r="AW36" s="53">
        <v>7.6393858263508</v>
      </c>
      <c r="AX36" s="53">
        <v>0</v>
      </c>
      <c r="AY36" s="53">
        <v>0</v>
      </c>
      <c r="AZ36" s="53">
        <v>104.31303357524519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40.68461379068619</v>
      </c>
      <c r="BG36" s="53">
        <v>5.4777538099653</v>
      </c>
      <c r="BH36" s="53">
        <v>0</v>
      </c>
      <c r="BI36" s="53">
        <v>0</v>
      </c>
      <c r="BJ36" s="53">
        <v>38.780163820222</v>
      </c>
      <c r="BK36" s="66">
        <f t="shared" si="4"/>
        <v>269.4736151309133</v>
      </c>
    </row>
    <row r="37" spans="1:63" s="25" customFormat="1" ht="12.75">
      <c r="A37" s="23"/>
      <c r="B37" s="24" t="s">
        <v>124</v>
      </c>
      <c r="C37" s="94">
        <v>0</v>
      </c>
      <c r="D37" s="94">
        <v>24.9556664516128</v>
      </c>
      <c r="E37" s="94">
        <v>0</v>
      </c>
      <c r="F37" s="94">
        <v>0</v>
      </c>
      <c r="G37" s="94">
        <v>0</v>
      </c>
      <c r="H37" s="94">
        <v>1.8315785846101997</v>
      </c>
      <c r="I37" s="94">
        <v>9.8513111032254</v>
      </c>
      <c r="J37" s="94">
        <v>0</v>
      </c>
      <c r="K37" s="94">
        <v>0</v>
      </c>
      <c r="L37" s="94">
        <v>18.4468666464184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0.7993031395137999</v>
      </c>
      <c r="S37" s="94">
        <v>0.0046946303225</v>
      </c>
      <c r="T37" s="94">
        <v>0</v>
      </c>
      <c r="U37" s="94">
        <v>0</v>
      </c>
      <c r="V37" s="94">
        <v>0.29626478470920004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0.0691182850644</v>
      </c>
      <c r="AC37" s="94">
        <v>0.9015835564515</v>
      </c>
      <c r="AD37" s="94">
        <v>0</v>
      </c>
      <c r="AE37" s="94">
        <v>0</v>
      </c>
      <c r="AF37" s="94">
        <v>1.2445187148060999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0.0494018387096</v>
      </c>
      <c r="AN37" s="94">
        <v>0</v>
      </c>
      <c r="AO37" s="94">
        <v>0</v>
      </c>
      <c r="AP37" s="94">
        <v>0.4940183870967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24.4699622296626</v>
      </c>
      <c r="AW37" s="94">
        <v>5.2649574813155</v>
      </c>
      <c r="AX37" s="94">
        <v>0</v>
      </c>
      <c r="AY37" s="94">
        <v>0</v>
      </c>
      <c r="AZ37" s="94">
        <v>40.35754058859939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10.8670789517084</v>
      </c>
      <c r="BG37" s="94">
        <v>2.1426855277393</v>
      </c>
      <c r="BH37" s="94">
        <v>0</v>
      </c>
      <c r="BI37" s="94">
        <v>0</v>
      </c>
      <c r="BJ37" s="94">
        <v>4.5250055127059</v>
      </c>
      <c r="BK37" s="95">
        <f t="shared" si="4"/>
        <v>146.5715564142717</v>
      </c>
    </row>
    <row r="38" spans="1:63" s="25" customFormat="1" ht="12.75">
      <c r="A38" s="23"/>
      <c r="B38" s="24" t="s">
        <v>106</v>
      </c>
      <c r="C38" s="53">
        <v>0</v>
      </c>
      <c r="D38" s="53">
        <v>161.2102474330322</v>
      </c>
      <c r="E38" s="53">
        <v>0</v>
      </c>
      <c r="F38" s="53">
        <v>0</v>
      </c>
      <c r="G38" s="75">
        <v>0</v>
      </c>
      <c r="H38" s="53">
        <v>63.5582106708664</v>
      </c>
      <c r="I38" s="53">
        <v>87.5505986301917</v>
      </c>
      <c r="J38" s="53">
        <v>0</v>
      </c>
      <c r="K38" s="53">
        <v>0</v>
      </c>
      <c r="L38" s="53">
        <v>121.70757690203041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19.6802101164153</v>
      </c>
      <c r="S38" s="53">
        <v>0.8422358330319</v>
      </c>
      <c r="T38" s="53">
        <v>0</v>
      </c>
      <c r="U38" s="53">
        <v>0</v>
      </c>
      <c r="V38" s="53">
        <v>4.5642307197411</v>
      </c>
      <c r="W38" s="53">
        <v>0</v>
      </c>
      <c r="X38" s="53">
        <v>1.5809774100000003E-05</v>
      </c>
      <c r="Y38" s="53">
        <v>0</v>
      </c>
      <c r="Z38" s="53">
        <v>0</v>
      </c>
      <c r="AA38" s="53">
        <v>0</v>
      </c>
      <c r="AB38" s="53">
        <v>2.8314451255151996</v>
      </c>
      <c r="AC38" s="53">
        <v>11.0654172347735</v>
      </c>
      <c r="AD38" s="53">
        <v>0</v>
      </c>
      <c r="AE38" s="53">
        <v>0</v>
      </c>
      <c r="AF38" s="53">
        <v>21.1329059490959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0.052547483935099996</v>
      </c>
      <c r="AM38" s="53">
        <v>0</v>
      </c>
      <c r="AN38" s="53">
        <v>0</v>
      </c>
      <c r="AO38" s="53">
        <v>0</v>
      </c>
      <c r="AP38" s="53">
        <v>0.7064866732903</v>
      </c>
      <c r="AQ38" s="53">
        <v>0</v>
      </c>
      <c r="AR38" s="53">
        <v>0.21875225201141563</v>
      </c>
      <c r="AS38" s="53">
        <v>0</v>
      </c>
      <c r="AT38" s="53">
        <v>0</v>
      </c>
      <c r="AU38" s="53">
        <v>0</v>
      </c>
      <c r="AV38" s="53">
        <v>282.8417203759253</v>
      </c>
      <c r="AW38" s="53">
        <v>52.95724995117641</v>
      </c>
      <c r="AX38" s="53">
        <v>0</v>
      </c>
      <c r="AY38" s="53">
        <v>0</v>
      </c>
      <c r="AZ38" s="53">
        <v>210.57925706805364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79.99102056541349</v>
      </c>
      <c r="BG38" s="53">
        <v>3.1740272815444994</v>
      </c>
      <c r="BH38" s="53">
        <v>0</v>
      </c>
      <c r="BI38" s="53">
        <v>0</v>
      </c>
      <c r="BJ38" s="53">
        <v>17.482898091476194</v>
      </c>
      <c r="BK38" s="66">
        <f t="shared" si="4"/>
        <v>1142.1470541672943</v>
      </c>
    </row>
    <row r="39" spans="1:63" s="25" customFormat="1" ht="12.75">
      <c r="A39" s="23"/>
      <c r="B39" s="24" t="s">
        <v>121</v>
      </c>
      <c r="C39" s="75">
        <v>0</v>
      </c>
      <c r="D39" s="75">
        <v>0.2067511612903</v>
      </c>
      <c r="E39" s="75">
        <v>0</v>
      </c>
      <c r="F39" s="75">
        <v>0</v>
      </c>
      <c r="G39" s="75">
        <v>0</v>
      </c>
      <c r="H39" s="75">
        <v>0.8792384820625001</v>
      </c>
      <c r="I39" s="75">
        <v>2.0694797880966003</v>
      </c>
      <c r="J39" s="75">
        <v>0</v>
      </c>
      <c r="K39" s="75">
        <v>0</v>
      </c>
      <c r="L39" s="75">
        <v>8.894201544580099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0.38162243215979996</v>
      </c>
      <c r="S39" s="75">
        <v>0.0009303802257000001</v>
      </c>
      <c r="T39" s="75">
        <v>0</v>
      </c>
      <c r="U39" s="75">
        <v>0</v>
      </c>
      <c r="V39" s="75">
        <v>0.20540835696739998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0.0284078459677</v>
      </c>
      <c r="AC39" s="75">
        <v>0</v>
      </c>
      <c r="AD39" s="75">
        <v>0</v>
      </c>
      <c r="AE39" s="75">
        <v>0</v>
      </c>
      <c r="AF39" s="75">
        <v>0.206602516129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0.0061980754838</v>
      </c>
      <c r="AS39" s="75">
        <v>0</v>
      </c>
      <c r="AT39" s="75">
        <v>0</v>
      </c>
      <c r="AU39" s="75">
        <v>0</v>
      </c>
      <c r="AV39" s="75">
        <v>2.6055726681537</v>
      </c>
      <c r="AW39" s="75">
        <v>0.7005872569991001</v>
      </c>
      <c r="AX39" s="75">
        <v>0</v>
      </c>
      <c r="AY39" s="75">
        <v>0</v>
      </c>
      <c r="AZ39" s="75">
        <v>3.6146427306759</v>
      </c>
      <c r="BA39" s="75">
        <v>0</v>
      </c>
      <c r="BB39" s="75">
        <v>0</v>
      </c>
      <c r="BC39" s="75">
        <v>0</v>
      </c>
      <c r="BD39" s="75">
        <v>0</v>
      </c>
      <c r="BE39" s="75">
        <v>0</v>
      </c>
      <c r="BF39" s="75">
        <v>1.0743572605741</v>
      </c>
      <c r="BG39" s="75">
        <v>0.0839313250317</v>
      </c>
      <c r="BH39" s="75">
        <v>0</v>
      </c>
      <c r="BI39" s="75">
        <v>0</v>
      </c>
      <c r="BJ39" s="75">
        <v>1.3310068403221</v>
      </c>
      <c r="BK39" s="66">
        <f t="shared" si="4"/>
        <v>22.2889386647195</v>
      </c>
    </row>
    <row r="40" spans="1:63" s="25" customFormat="1" ht="12.75">
      <c r="A40" s="23"/>
      <c r="B40" s="24" t="s">
        <v>119</v>
      </c>
      <c r="C40" s="75">
        <v>0</v>
      </c>
      <c r="D40" s="75">
        <v>0.26115370967740004</v>
      </c>
      <c r="E40" s="75">
        <v>0</v>
      </c>
      <c r="F40" s="75">
        <v>0</v>
      </c>
      <c r="G40" s="75">
        <v>0</v>
      </c>
      <c r="H40" s="75">
        <v>0.9895357804175999</v>
      </c>
      <c r="I40" s="75">
        <v>0.2686529241612</v>
      </c>
      <c r="J40" s="75">
        <v>0</v>
      </c>
      <c r="K40" s="75">
        <v>0</v>
      </c>
      <c r="L40" s="75">
        <v>1.9834274825801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0.5418677884502</v>
      </c>
      <c r="S40" s="75">
        <v>0.0013787648708</v>
      </c>
      <c r="T40" s="75">
        <v>0</v>
      </c>
      <c r="U40" s="75">
        <v>0</v>
      </c>
      <c r="V40" s="75">
        <v>0.016367092838599998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0.0234869443548</v>
      </c>
      <c r="AC40" s="75">
        <v>0</v>
      </c>
      <c r="AD40" s="75">
        <v>0</v>
      </c>
      <c r="AE40" s="75">
        <v>0</v>
      </c>
      <c r="AF40" s="75">
        <v>0.2846432122579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0.0156579629032</v>
      </c>
      <c r="AS40" s="75">
        <v>0</v>
      </c>
      <c r="AT40" s="75">
        <v>0</v>
      </c>
      <c r="AU40" s="75">
        <v>0</v>
      </c>
      <c r="AV40" s="75">
        <v>4.761148219603</v>
      </c>
      <c r="AW40" s="75">
        <v>3.4801421998374003</v>
      </c>
      <c r="AX40" s="75">
        <v>0</v>
      </c>
      <c r="AY40" s="75">
        <v>0</v>
      </c>
      <c r="AZ40" s="75">
        <v>4.6260914798375</v>
      </c>
      <c r="BA40" s="75">
        <v>0</v>
      </c>
      <c r="BB40" s="75">
        <v>0</v>
      </c>
      <c r="BC40" s="75">
        <v>0</v>
      </c>
      <c r="BD40" s="75">
        <v>0</v>
      </c>
      <c r="BE40" s="75">
        <v>0</v>
      </c>
      <c r="BF40" s="75">
        <v>2.6114714167986</v>
      </c>
      <c r="BG40" s="75">
        <v>0.2145305163862</v>
      </c>
      <c r="BH40" s="75">
        <v>0</v>
      </c>
      <c r="BI40" s="75">
        <v>0</v>
      </c>
      <c r="BJ40" s="75">
        <v>1.1235702949993</v>
      </c>
      <c r="BK40" s="66">
        <f t="shared" si="4"/>
        <v>21.203125789973804</v>
      </c>
    </row>
    <row r="41" spans="1:63" s="25" customFormat="1" ht="12.75">
      <c r="A41" s="23"/>
      <c r="B41" s="24" t="s">
        <v>122</v>
      </c>
      <c r="C41" s="75">
        <v>0</v>
      </c>
      <c r="D41" s="75">
        <v>2.6840730053225</v>
      </c>
      <c r="E41" s="75">
        <v>0</v>
      </c>
      <c r="F41" s="75">
        <v>0</v>
      </c>
      <c r="G41" s="75">
        <v>0</v>
      </c>
      <c r="H41" s="75">
        <v>0.7076632049660001</v>
      </c>
      <c r="I41" s="75">
        <v>1.0200544905482</v>
      </c>
      <c r="J41" s="75">
        <v>0</v>
      </c>
      <c r="K41" s="75">
        <v>0</v>
      </c>
      <c r="L41" s="75">
        <v>5.7359744043545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0.31347296077250003</v>
      </c>
      <c r="S41" s="75">
        <v>0.0009169896773</v>
      </c>
      <c r="T41" s="75">
        <v>0</v>
      </c>
      <c r="U41" s="75">
        <v>0</v>
      </c>
      <c r="V41" s="75">
        <v>0.41009945051589997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0.007636083870900001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1.1102663140905</v>
      </c>
      <c r="AW41" s="75">
        <v>0.1718997170314</v>
      </c>
      <c r="AX41" s="75">
        <v>0</v>
      </c>
      <c r="AY41" s="75">
        <v>0</v>
      </c>
      <c r="AZ41" s="75">
        <v>1.1254626138376</v>
      </c>
      <c r="BA41" s="75">
        <v>0</v>
      </c>
      <c r="BB41" s="75">
        <v>0</v>
      </c>
      <c r="BC41" s="75">
        <v>0</v>
      </c>
      <c r="BD41" s="75">
        <v>0</v>
      </c>
      <c r="BE41" s="75">
        <v>0</v>
      </c>
      <c r="BF41" s="75">
        <v>0.6639487170598001</v>
      </c>
      <c r="BG41" s="75">
        <v>0.0456629625156</v>
      </c>
      <c r="BH41" s="75">
        <v>0</v>
      </c>
      <c r="BI41" s="75">
        <v>0</v>
      </c>
      <c r="BJ41" s="75">
        <v>0.6508992861608001</v>
      </c>
      <c r="BK41" s="66">
        <f t="shared" si="4"/>
        <v>14.648030200723502</v>
      </c>
    </row>
    <row r="42" spans="1:63" s="30" customFormat="1" ht="12.75">
      <c r="A42" s="28"/>
      <c r="B42" s="29" t="s">
        <v>85</v>
      </c>
      <c r="C42" s="54">
        <f aca="true" t="shared" si="5" ref="C42:AH42">SUM(C32:C41)</f>
        <v>0</v>
      </c>
      <c r="D42" s="56">
        <f t="shared" si="5"/>
        <v>1069.1686828331929</v>
      </c>
      <c r="E42" s="56">
        <f t="shared" si="5"/>
        <v>0</v>
      </c>
      <c r="F42" s="56">
        <f t="shared" si="5"/>
        <v>0</v>
      </c>
      <c r="G42" s="56">
        <f t="shared" si="5"/>
        <v>0</v>
      </c>
      <c r="H42" s="56">
        <f t="shared" si="5"/>
        <v>753.3943768613817</v>
      </c>
      <c r="I42" s="56">
        <f t="shared" si="5"/>
        <v>1463.1876472443087</v>
      </c>
      <c r="J42" s="56">
        <f t="shared" si="5"/>
        <v>0</v>
      </c>
      <c r="K42" s="56">
        <f t="shared" si="5"/>
        <v>0</v>
      </c>
      <c r="L42" s="56">
        <f t="shared" si="5"/>
        <v>3013.5659820482574</v>
      </c>
      <c r="M42" s="56">
        <f t="shared" si="5"/>
        <v>0</v>
      </c>
      <c r="N42" s="56">
        <f t="shared" si="5"/>
        <v>0</v>
      </c>
      <c r="O42" s="56">
        <f t="shared" si="5"/>
        <v>0</v>
      </c>
      <c r="P42" s="56">
        <f t="shared" si="5"/>
        <v>0</v>
      </c>
      <c r="Q42" s="56">
        <f t="shared" si="5"/>
        <v>0</v>
      </c>
      <c r="R42" s="56">
        <f t="shared" si="5"/>
        <v>250.89611181064882</v>
      </c>
      <c r="S42" s="56">
        <f t="shared" si="5"/>
        <v>23.6789195642223</v>
      </c>
      <c r="T42" s="56">
        <f t="shared" si="5"/>
        <v>0</v>
      </c>
      <c r="U42" s="56">
        <f t="shared" si="5"/>
        <v>0</v>
      </c>
      <c r="V42" s="56">
        <f t="shared" si="5"/>
        <v>131.91300425625133</v>
      </c>
      <c r="W42" s="56">
        <f t="shared" si="5"/>
        <v>0</v>
      </c>
      <c r="X42" s="56">
        <f t="shared" si="5"/>
        <v>1.5809774100000003E-05</v>
      </c>
      <c r="Y42" s="56">
        <f t="shared" si="5"/>
        <v>0</v>
      </c>
      <c r="Z42" s="56">
        <f t="shared" si="5"/>
        <v>0</v>
      </c>
      <c r="AA42" s="56">
        <f t="shared" si="5"/>
        <v>0</v>
      </c>
      <c r="AB42" s="56">
        <f t="shared" si="5"/>
        <v>30.555114234866895</v>
      </c>
      <c r="AC42" s="56">
        <f t="shared" si="5"/>
        <v>146.73796013686731</v>
      </c>
      <c r="AD42" s="56">
        <f t="shared" si="5"/>
        <v>0</v>
      </c>
      <c r="AE42" s="56">
        <f t="shared" si="5"/>
        <v>0</v>
      </c>
      <c r="AF42" s="56">
        <f t="shared" si="5"/>
        <v>362.74292319722036</v>
      </c>
      <c r="AG42" s="56">
        <f t="shared" si="5"/>
        <v>0</v>
      </c>
      <c r="AH42" s="56">
        <f t="shared" si="5"/>
        <v>0</v>
      </c>
      <c r="AI42" s="56">
        <f aca="true" t="shared" si="6" ref="AI42:BK42">SUM(AI32:AI41)</f>
        <v>0</v>
      </c>
      <c r="AJ42" s="56">
        <f t="shared" si="6"/>
        <v>0</v>
      </c>
      <c r="AK42" s="56">
        <f t="shared" si="6"/>
        <v>0</v>
      </c>
      <c r="AL42" s="56">
        <f t="shared" si="6"/>
        <v>0.8777450494821999</v>
      </c>
      <c r="AM42" s="56">
        <f t="shared" si="6"/>
        <v>0.1590826437093</v>
      </c>
      <c r="AN42" s="56">
        <f t="shared" si="6"/>
        <v>0</v>
      </c>
      <c r="AO42" s="56">
        <f t="shared" si="6"/>
        <v>0</v>
      </c>
      <c r="AP42" s="56">
        <f t="shared" si="6"/>
        <v>8.2812751820958</v>
      </c>
      <c r="AQ42" s="56">
        <f t="shared" si="6"/>
        <v>0</v>
      </c>
      <c r="AR42" s="56">
        <f t="shared" si="6"/>
        <v>1.3964854817202157</v>
      </c>
      <c r="AS42" s="56">
        <f t="shared" si="6"/>
        <v>0</v>
      </c>
      <c r="AT42" s="56">
        <f t="shared" si="6"/>
        <v>0</v>
      </c>
      <c r="AU42" s="56">
        <f t="shared" si="6"/>
        <v>0</v>
      </c>
      <c r="AV42" s="56">
        <f t="shared" si="6"/>
        <v>3527.503582689748</v>
      </c>
      <c r="AW42" s="56">
        <f t="shared" si="6"/>
        <v>935.1438323296068</v>
      </c>
      <c r="AX42" s="56">
        <f t="shared" si="6"/>
        <v>0</v>
      </c>
      <c r="AY42" s="56">
        <f t="shared" si="6"/>
        <v>0.0882405402258</v>
      </c>
      <c r="AZ42" s="56">
        <f t="shared" si="6"/>
        <v>4276.6835185686605</v>
      </c>
      <c r="BA42" s="56">
        <f t="shared" si="6"/>
        <v>0</v>
      </c>
      <c r="BB42" s="56">
        <f t="shared" si="6"/>
        <v>0</v>
      </c>
      <c r="BC42" s="56">
        <f t="shared" si="6"/>
        <v>0</v>
      </c>
      <c r="BD42" s="56">
        <f t="shared" si="6"/>
        <v>0</v>
      </c>
      <c r="BE42" s="56">
        <f t="shared" si="6"/>
        <v>0</v>
      </c>
      <c r="BF42" s="56">
        <f t="shared" si="6"/>
        <v>1095.1279625274453</v>
      </c>
      <c r="BG42" s="56">
        <f t="shared" si="6"/>
        <v>105.37944545002289</v>
      </c>
      <c r="BH42" s="56">
        <f t="shared" si="6"/>
        <v>0</v>
      </c>
      <c r="BI42" s="56">
        <f t="shared" si="6"/>
        <v>0</v>
      </c>
      <c r="BJ42" s="56">
        <f t="shared" si="6"/>
        <v>389.93313084801343</v>
      </c>
      <c r="BK42" s="56">
        <f t="shared" si="6"/>
        <v>17586.415039307718</v>
      </c>
    </row>
    <row r="43" spans="1:63" s="27" customFormat="1" ht="12.75">
      <c r="A43" s="26"/>
      <c r="B43" s="31" t="s">
        <v>83</v>
      </c>
      <c r="C43" s="55">
        <f aca="true" t="shared" si="7" ref="C43:AH43">+C42+C30</f>
        <v>0</v>
      </c>
      <c r="D43" s="55">
        <f t="shared" si="7"/>
        <v>1069.5297603654187</v>
      </c>
      <c r="E43" s="55">
        <f t="shared" si="7"/>
        <v>0</v>
      </c>
      <c r="F43" s="55">
        <f t="shared" si="7"/>
        <v>0</v>
      </c>
      <c r="G43" s="55">
        <f t="shared" si="7"/>
        <v>0</v>
      </c>
      <c r="H43" s="55">
        <f t="shared" si="7"/>
        <v>918.6453610539561</v>
      </c>
      <c r="I43" s="55">
        <f t="shared" si="7"/>
        <v>1478.3086702017263</v>
      </c>
      <c r="J43" s="55">
        <f t="shared" si="7"/>
        <v>0</v>
      </c>
      <c r="K43" s="55">
        <f t="shared" si="7"/>
        <v>0</v>
      </c>
      <c r="L43" s="55">
        <f t="shared" si="7"/>
        <v>3090.764061143449</v>
      </c>
      <c r="M43" s="55">
        <f t="shared" si="7"/>
        <v>0</v>
      </c>
      <c r="N43" s="55">
        <f t="shared" si="7"/>
        <v>0</v>
      </c>
      <c r="O43" s="55">
        <f t="shared" si="7"/>
        <v>0</v>
      </c>
      <c r="P43" s="55">
        <f t="shared" si="7"/>
        <v>0</v>
      </c>
      <c r="Q43" s="55">
        <f t="shared" si="7"/>
        <v>0</v>
      </c>
      <c r="R43" s="55">
        <f t="shared" si="7"/>
        <v>347.5782869869983</v>
      </c>
      <c r="S43" s="55">
        <f t="shared" si="7"/>
        <v>25.3979532017693</v>
      </c>
      <c r="T43" s="55">
        <f t="shared" si="7"/>
        <v>0</v>
      </c>
      <c r="U43" s="55">
        <f t="shared" si="7"/>
        <v>0</v>
      </c>
      <c r="V43" s="55">
        <f t="shared" si="7"/>
        <v>135.22859831731472</v>
      </c>
      <c r="W43" s="55">
        <f t="shared" si="7"/>
        <v>0</v>
      </c>
      <c r="X43" s="55">
        <f t="shared" si="7"/>
        <v>1.5809774100000003E-05</v>
      </c>
      <c r="Y43" s="55">
        <f t="shared" si="7"/>
        <v>0</v>
      </c>
      <c r="Z43" s="55">
        <f t="shared" si="7"/>
        <v>0</v>
      </c>
      <c r="AA43" s="55">
        <f t="shared" si="7"/>
        <v>0</v>
      </c>
      <c r="AB43" s="55">
        <f t="shared" si="7"/>
        <v>32.21246600944689</v>
      </c>
      <c r="AC43" s="55">
        <f t="shared" si="7"/>
        <v>147.39026700567342</v>
      </c>
      <c r="AD43" s="55">
        <f t="shared" si="7"/>
        <v>0</v>
      </c>
      <c r="AE43" s="55">
        <f t="shared" si="7"/>
        <v>0</v>
      </c>
      <c r="AF43" s="55">
        <f t="shared" si="7"/>
        <v>366.84060388351037</v>
      </c>
      <c r="AG43" s="55">
        <f t="shared" si="7"/>
        <v>0</v>
      </c>
      <c r="AH43" s="55">
        <f t="shared" si="7"/>
        <v>0</v>
      </c>
      <c r="AI43" s="55">
        <f aca="true" t="shared" si="8" ref="AI43:BK43">+AI42+AI30</f>
        <v>0</v>
      </c>
      <c r="AJ43" s="55">
        <f t="shared" si="8"/>
        <v>0</v>
      </c>
      <c r="AK43" s="55">
        <f t="shared" si="8"/>
        <v>0</v>
      </c>
      <c r="AL43" s="55">
        <f t="shared" si="8"/>
        <v>1.3582826899659</v>
      </c>
      <c r="AM43" s="55">
        <f t="shared" si="8"/>
        <v>0.33676959299959996</v>
      </c>
      <c r="AN43" s="55">
        <f t="shared" si="8"/>
        <v>0</v>
      </c>
      <c r="AO43" s="55">
        <f t="shared" si="8"/>
        <v>0</v>
      </c>
      <c r="AP43" s="55">
        <f t="shared" si="8"/>
        <v>8.329317990869901</v>
      </c>
      <c r="AQ43" s="55">
        <f t="shared" si="8"/>
        <v>0</v>
      </c>
      <c r="AR43" s="55">
        <f t="shared" si="8"/>
        <v>1.4005211256556156</v>
      </c>
      <c r="AS43" s="55">
        <f t="shared" si="8"/>
        <v>0</v>
      </c>
      <c r="AT43" s="55">
        <f t="shared" si="8"/>
        <v>0</v>
      </c>
      <c r="AU43" s="55">
        <f t="shared" si="8"/>
        <v>0</v>
      </c>
      <c r="AV43" s="55">
        <f t="shared" si="8"/>
        <v>4119.77494968091</v>
      </c>
      <c r="AW43" s="55">
        <f t="shared" si="8"/>
        <v>1000.2598976706287</v>
      </c>
      <c r="AX43" s="55">
        <f t="shared" si="8"/>
        <v>0</v>
      </c>
      <c r="AY43" s="55">
        <f t="shared" si="8"/>
        <v>0.0882405402258</v>
      </c>
      <c r="AZ43" s="55">
        <f t="shared" si="8"/>
        <v>4490.447109865268</v>
      </c>
      <c r="BA43" s="55">
        <f t="shared" si="8"/>
        <v>0</v>
      </c>
      <c r="BB43" s="55">
        <f t="shared" si="8"/>
        <v>0</v>
      </c>
      <c r="BC43" s="55">
        <f t="shared" si="8"/>
        <v>0</v>
      </c>
      <c r="BD43" s="55">
        <f t="shared" si="8"/>
        <v>0</v>
      </c>
      <c r="BE43" s="55">
        <f t="shared" si="8"/>
        <v>0</v>
      </c>
      <c r="BF43" s="55">
        <f t="shared" si="8"/>
        <v>1339.2992303130636</v>
      </c>
      <c r="BG43" s="55">
        <f t="shared" si="8"/>
        <v>119.3198257296217</v>
      </c>
      <c r="BH43" s="55">
        <f t="shared" si="8"/>
        <v>0</v>
      </c>
      <c r="BI43" s="55">
        <f t="shared" si="8"/>
        <v>0</v>
      </c>
      <c r="BJ43" s="55">
        <f t="shared" si="8"/>
        <v>406.8561568737802</v>
      </c>
      <c r="BK43" s="68">
        <f t="shared" si="8"/>
        <v>19099.366346052022</v>
      </c>
    </row>
    <row r="44" spans="1:63" ht="3" customHeight="1">
      <c r="A44" s="8"/>
      <c r="B44" s="15"/>
      <c r="C44" s="109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10"/>
    </row>
    <row r="45" spans="1:63" ht="12.75">
      <c r="A45" s="8" t="s">
        <v>16</v>
      </c>
      <c r="B45" s="14" t="s">
        <v>8</v>
      </c>
      <c r="C45" s="109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10"/>
    </row>
    <row r="46" spans="1:63" ht="12.75">
      <c r="A46" s="8" t="s">
        <v>75</v>
      </c>
      <c r="B46" s="15" t="s">
        <v>17</v>
      </c>
      <c r="C46" s="109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10"/>
    </row>
    <row r="47" spans="1:63" ht="12.75">
      <c r="A47" s="8"/>
      <c r="B47" s="16" t="s">
        <v>36</v>
      </c>
      <c r="C47" s="51"/>
      <c r="D47" s="22"/>
      <c r="E47" s="22"/>
      <c r="F47" s="22"/>
      <c r="G47" s="52"/>
      <c r="H47" s="51"/>
      <c r="I47" s="22"/>
      <c r="J47" s="22"/>
      <c r="K47" s="22"/>
      <c r="L47" s="52"/>
      <c r="M47" s="51"/>
      <c r="N47" s="22"/>
      <c r="O47" s="22"/>
      <c r="P47" s="22"/>
      <c r="Q47" s="52"/>
      <c r="R47" s="51"/>
      <c r="S47" s="22"/>
      <c r="T47" s="22"/>
      <c r="U47" s="22"/>
      <c r="V47" s="52"/>
      <c r="W47" s="51"/>
      <c r="X47" s="22"/>
      <c r="Y47" s="22"/>
      <c r="Z47" s="22"/>
      <c r="AA47" s="52"/>
      <c r="AB47" s="51"/>
      <c r="AC47" s="22"/>
      <c r="AD47" s="22"/>
      <c r="AE47" s="22"/>
      <c r="AF47" s="52"/>
      <c r="AG47" s="51"/>
      <c r="AH47" s="22"/>
      <c r="AI47" s="22"/>
      <c r="AJ47" s="22"/>
      <c r="AK47" s="52"/>
      <c r="AL47" s="51"/>
      <c r="AM47" s="22"/>
      <c r="AN47" s="22"/>
      <c r="AO47" s="22"/>
      <c r="AP47" s="52"/>
      <c r="AQ47" s="51"/>
      <c r="AR47" s="22"/>
      <c r="AS47" s="22"/>
      <c r="AT47" s="22"/>
      <c r="AU47" s="52"/>
      <c r="AV47" s="51"/>
      <c r="AW47" s="22"/>
      <c r="AX47" s="22"/>
      <c r="AY47" s="22"/>
      <c r="AZ47" s="52"/>
      <c r="BA47" s="51"/>
      <c r="BB47" s="22"/>
      <c r="BC47" s="22"/>
      <c r="BD47" s="22"/>
      <c r="BE47" s="52"/>
      <c r="BF47" s="51"/>
      <c r="BG47" s="22"/>
      <c r="BH47" s="22"/>
      <c r="BI47" s="22"/>
      <c r="BJ47" s="52"/>
      <c r="BK47" s="65"/>
    </row>
    <row r="48" spans="1:63" ht="12.75">
      <c r="A48" s="8"/>
      <c r="B48" s="17" t="s">
        <v>82</v>
      </c>
      <c r="C48" s="51"/>
      <c r="D48" s="22"/>
      <c r="E48" s="22"/>
      <c r="F48" s="22"/>
      <c r="G48" s="52"/>
      <c r="H48" s="51"/>
      <c r="I48" s="22"/>
      <c r="J48" s="22"/>
      <c r="K48" s="22"/>
      <c r="L48" s="52"/>
      <c r="M48" s="51"/>
      <c r="N48" s="22"/>
      <c r="O48" s="22"/>
      <c r="P48" s="22"/>
      <c r="Q48" s="52"/>
      <c r="R48" s="51"/>
      <c r="S48" s="22"/>
      <c r="T48" s="22"/>
      <c r="U48" s="22"/>
      <c r="V48" s="52"/>
      <c r="W48" s="51"/>
      <c r="X48" s="22"/>
      <c r="Y48" s="22"/>
      <c r="Z48" s="22"/>
      <c r="AA48" s="52"/>
      <c r="AB48" s="51"/>
      <c r="AC48" s="22"/>
      <c r="AD48" s="22"/>
      <c r="AE48" s="22"/>
      <c r="AF48" s="52"/>
      <c r="AG48" s="51"/>
      <c r="AH48" s="22"/>
      <c r="AI48" s="22"/>
      <c r="AJ48" s="22"/>
      <c r="AK48" s="52"/>
      <c r="AL48" s="51"/>
      <c r="AM48" s="22"/>
      <c r="AN48" s="22"/>
      <c r="AO48" s="22"/>
      <c r="AP48" s="52"/>
      <c r="AQ48" s="51"/>
      <c r="AR48" s="22"/>
      <c r="AS48" s="22"/>
      <c r="AT48" s="22"/>
      <c r="AU48" s="52"/>
      <c r="AV48" s="51"/>
      <c r="AW48" s="22"/>
      <c r="AX48" s="22"/>
      <c r="AY48" s="22"/>
      <c r="AZ48" s="52"/>
      <c r="BA48" s="51"/>
      <c r="BB48" s="22"/>
      <c r="BC48" s="22"/>
      <c r="BD48" s="22"/>
      <c r="BE48" s="52"/>
      <c r="BF48" s="51"/>
      <c r="BG48" s="22"/>
      <c r="BH48" s="22"/>
      <c r="BI48" s="22"/>
      <c r="BJ48" s="52"/>
      <c r="BK48" s="65"/>
    </row>
    <row r="49" spans="1:63" ht="2.25" customHeight="1">
      <c r="A49" s="8"/>
      <c r="B49" s="15"/>
      <c r="C49" s="109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10"/>
    </row>
    <row r="50" spans="1:63" ht="12.75">
      <c r="A50" s="8" t="s">
        <v>4</v>
      </c>
      <c r="B50" s="14" t="s">
        <v>9</v>
      </c>
      <c r="C50" s="109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10"/>
    </row>
    <row r="51" spans="1:63" ht="12.75">
      <c r="A51" s="8" t="s">
        <v>75</v>
      </c>
      <c r="B51" s="15" t="s">
        <v>18</v>
      </c>
      <c r="C51" s="10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10"/>
    </row>
    <row r="52" spans="1:63" s="25" customFormat="1" ht="12.75">
      <c r="A52" s="23"/>
      <c r="B52" s="24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66"/>
    </row>
    <row r="53" spans="1:63" s="30" customFormat="1" ht="12.75">
      <c r="A53" s="28"/>
      <c r="B53" s="29" t="s">
        <v>84</v>
      </c>
      <c r="C53" s="54">
        <f>C52</f>
        <v>0</v>
      </c>
      <c r="D53" s="54">
        <f aca="true" t="shared" si="9" ref="D53:BJ53">D52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  <c r="J53" s="54">
        <f t="shared" si="9"/>
        <v>0</v>
      </c>
      <c r="K53" s="54">
        <f t="shared" si="9"/>
        <v>0</v>
      </c>
      <c r="L53" s="54">
        <f t="shared" si="9"/>
        <v>0</v>
      </c>
      <c r="M53" s="54">
        <f t="shared" si="9"/>
        <v>0</v>
      </c>
      <c r="N53" s="54">
        <f t="shared" si="9"/>
        <v>0</v>
      </c>
      <c r="O53" s="54">
        <f t="shared" si="9"/>
        <v>0</v>
      </c>
      <c r="P53" s="54">
        <f t="shared" si="9"/>
        <v>0</v>
      </c>
      <c r="Q53" s="54">
        <f t="shared" si="9"/>
        <v>0</v>
      </c>
      <c r="R53" s="54">
        <f t="shared" si="9"/>
        <v>0</v>
      </c>
      <c r="S53" s="54">
        <f t="shared" si="9"/>
        <v>0</v>
      </c>
      <c r="T53" s="54">
        <f t="shared" si="9"/>
        <v>0</v>
      </c>
      <c r="U53" s="54">
        <f t="shared" si="9"/>
        <v>0</v>
      </c>
      <c r="V53" s="54">
        <f t="shared" si="9"/>
        <v>0</v>
      </c>
      <c r="W53" s="54">
        <f t="shared" si="9"/>
        <v>0</v>
      </c>
      <c r="X53" s="54">
        <f t="shared" si="9"/>
        <v>0</v>
      </c>
      <c r="Y53" s="54">
        <f t="shared" si="9"/>
        <v>0</v>
      </c>
      <c r="Z53" s="54">
        <f t="shared" si="9"/>
        <v>0</v>
      </c>
      <c r="AA53" s="54">
        <f t="shared" si="9"/>
        <v>0</v>
      </c>
      <c r="AB53" s="54">
        <f t="shared" si="9"/>
        <v>0</v>
      </c>
      <c r="AC53" s="54">
        <f t="shared" si="9"/>
        <v>0</v>
      </c>
      <c r="AD53" s="54">
        <f t="shared" si="9"/>
        <v>0</v>
      </c>
      <c r="AE53" s="54">
        <f t="shared" si="9"/>
        <v>0</v>
      </c>
      <c r="AF53" s="54">
        <f t="shared" si="9"/>
        <v>0</v>
      </c>
      <c r="AG53" s="54">
        <f t="shared" si="9"/>
        <v>0</v>
      </c>
      <c r="AH53" s="54">
        <f t="shared" si="9"/>
        <v>0</v>
      </c>
      <c r="AI53" s="54">
        <f t="shared" si="9"/>
        <v>0</v>
      </c>
      <c r="AJ53" s="54">
        <f t="shared" si="9"/>
        <v>0</v>
      </c>
      <c r="AK53" s="54">
        <f t="shared" si="9"/>
        <v>0</v>
      </c>
      <c r="AL53" s="54">
        <f t="shared" si="9"/>
        <v>0</v>
      </c>
      <c r="AM53" s="54">
        <f t="shared" si="9"/>
        <v>0</v>
      </c>
      <c r="AN53" s="54">
        <f t="shared" si="9"/>
        <v>0</v>
      </c>
      <c r="AO53" s="54">
        <f t="shared" si="9"/>
        <v>0</v>
      </c>
      <c r="AP53" s="54">
        <f t="shared" si="9"/>
        <v>0</v>
      </c>
      <c r="AQ53" s="54">
        <f t="shared" si="9"/>
        <v>0</v>
      </c>
      <c r="AR53" s="54">
        <f t="shared" si="9"/>
        <v>0</v>
      </c>
      <c r="AS53" s="54">
        <f t="shared" si="9"/>
        <v>0</v>
      </c>
      <c r="AT53" s="54">
        <f t="shared" si="9"/>
        <v>0</v>
      </c>
      <c r="AU53" s="54">
        <f t="shared" si="9"/>
        <v>0</v>
      </c>
      <c r="AV53" s="54">
        <f t="shared" si="9"/>
        <v>0</v>
      </c>
      <c r="AW53" s="54">
        <f t="shared" si="9"/>
        <v>0</v>
      </c>
      <c r="AX53" s="54">
        <f t="shared" si="9"/>
        <v>0</v>
      </c>
      <c r="AY53" s="54">
        <f t="shared" si="9"/>
        <v>0</v>
      </c>
      <c r="AZ53" s="54">
        <f t="shared" si="9"/>
        <v>0</v>
      </c>
      <c r="BA53" s="54">
        <f t="shared" si="9"/>
        <v>0</v>
      </c>
      <c r="BB53" s="54">
        <f t="shared" si="9"/>
        <v>0</v>
      </c>
      <c r="BC53" s="54">
        <f t="shared" si="9"/>
        <v>0</v>
      </c>
      <c r="BD53" s="54">
        <f t="shared" si="9"/>
        <v>0</v>
      </c>
      <c r="BE53" s="54">
        <f t="shared" si="9"/>
        <v>0</v>
      </c>
      <c r="BF53" s="54">
        <f t="shared" si="9"/>
        <v>0</v>
      </c>
      <c r="BG53" s="54">
        <f t="shared" si="9"/>
        <v>0</v>
      </c>
      <c r="BH53" s="54">
        <f t="shared" si="9"/>
        <v>0</v>
      </c>
      <c r="BI53" s="54">
        <f t="shared" si="9"/>
        <v>0</v>
      </c>
      <c r="BJ53" s="54">
        <f t="shared" si="9"/>
        <v>0</v>
      </c>
      <c r="BK53" s="67">
        <f>SUM(C53:BJ53)</f>
        <v>0</v>
      </c>
    </row>
    <row r="54" spans="1:63" ht="12.75">
      <c r="A54" s="8" t="s">
        <v>76</v>
      </c>
      <c r="B54" s="15" t="s">
        <v>19</v>
      </c>
      <c r="C54" s="109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10"/>
    </row>
    <row r="55" spans="1:63" s="25" customFormat="1" ht="12.75">
      <c r="A55" s="23"/>
      <c r="B55" s="24" t="s">
        <v>109</v>
      </c>
      <c r="C55" s="53">
        <v>0</v>
      </c>
      <c r="D55" s="75">
        <v>0</v>
      </c>
      <c r="E55" s="75">
        <v>0</v>
      </c>
      <c r="F55" s="75">
        <v>0</v>
      </c>
      <c r="G55" s="75">
        <v>0</v>
      </c>
      <c r="H55" s="75">
        <v>7.61784771563756</v>
      </c>
      <c r="I55" s="75">
        <v>3.6832787057499994</v>
      </c>
      <c r="J55" s="75">
        <v>0.00069137275</v>
      </c>
      <c r="K55" s="75">
        <v>0</v>
      </c>
      <c r="L55" s="75">
        <v>5.111794156750002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3.3046819559999583</v>
      </c>
      <c r="S55" s="75">
        <v>0.05982614624999998</v>
      </c>
      <c r="T55" s="75">
        <v>0</v>
      </c>
      <c r="U55" s="75">
        <v>0</v>
      </c>
      <c r="V55" s="75">
        <v>0.9479288752500001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0</v>
      </c>
      <c r="BF55" s="75">
        <v>0</v>
      </c>
      <c r="BG55" s="75">
        <v>0</v>
      </c>
      <c r="BH55" s="75">
        <v>0</v>
      </c>
      <c r="BI55" s="75">
        <v>0</v>
      </c>
      <c r="BJ55" s="75">
        <v>0</v>
      </c>
      <c r="BK55" s="66">
        <f>SUM(C55:BJ55)</f>
        <v>20.726048928387517</v>
      </c>
    </row>
    <row r="56" spans="1:63" s="25" customFormat="1" ht="12.75">
      <c r="A56" s="23"/>
      <c r="B56" s="24" t="s">
        <v>110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10.708933843233995</v>
      </c>
      <c r="I56" s="75">
        <v>3.029204558250001</v>
      </c>
      <c r="J56" s="75">
        <v>0.0073470975</v>
      </c>
      <c r="K56" s="75">
        <v>0</v>
      </c>
      <c r="L56" s="75">
        <v>11.229005227750012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3.8542105107500064</v>
      </c>
      <c r="S56" s="75">
        <v>0.08660902900000007</v>
      </c>
      <c r="T56" s="75">
        <v>0</v>
      </c>
      <c r="U56" s="75">
        <v>0</v>
      </c>
      <c r="V56" s="75">
        <v>0.499765381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0</v>
      </c>
      <c r="BF56" s="75">
        <v>0</v>
      </c>
      <c r="BG56" s="75">
        <v>0</v>
      </c>
      <c r="BH56" s="75">
        <v>0</v>
      </c>
      <c r="BI56" s="75">
        <v>0</v>
      </c>
      <c r="BJ56" s="75">
        <v>0</v>
      </c>
      <c r="BK56" s="66">
        <f>SUM(C56:BJ56)</f>
        <v>29.415075647484016</v>
      </c>
    </row>
    <row r="57" spans="1:63" s="25" customFormat="1" ht="12.75">
      <c r="A57" s="23"/>
      <c r="B57" s="24" t="s">
        <v>111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35.749880444362475</v>
      </c>
      <c r="I57" s="75">
        <v>104.10275201849994</v>
      </c>
      <c r="J57" s="75">
        <v>0.1788971805</v>
      </c>
      <c r="K57" s="75">
        <v>0</v>
      </c>
      <c r="L57" s="75">
        <v>80.32963506700013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6.942424339000142</v>
      </c>
      <c r="S57" s="75">
        <v>0.16920816300000008</v>
      </c>
      <c r="T57" s="75">
        <v>0</v>
      </c>
      <c r="U57" s="75">
        <v>0</v>
      </c>
      <c r="V57" s="75">
        <v>3.1420504144999994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  <c r="BD57" s="75">
        <v>0</v>
      </c>
      <c r="BE57" s="75">
        <v>0</v>
      </c>
      <c r="BF57" s="75">
        <v>0</v>
      </c>
      <c r="BG57" s="75">
        <v>0</v>
      </c>
      <c r="BH57" s="75">
        <v>0</v>
      </c>
      <c r="BI57" s="75">
        <v>0</v>
      </c>
      <c r="BJ57" s="75">
        <v>0</v>
      </c>
      <c r="BK57" s="66">
        <f>SUM(C57:BJ57)</f>
        <v>230.61484762686268</v>
      </c>
    </row>
    <row r="58" spans="1:63" s="30" customFormat="1" ht="12.75">
      <c r="A58" s="28"/>
      <c r="B58" s="29" t="s">
        <v>85</v>
      </c>
      <c r="C58" s="54">
        <f>C55+C56+C57</f>
        <v>0</v>
      </c>
      <c r="D58" s="56">
        <f aca="true" t="shared" si="10" ref="D58:BJ58">D55+D56+D57</f>
        <v>0</v>
      </c>
      <c r="E58" s="54">
        <f t="shared" si="10"/>
        <v>0</v>
      </c>
      <c r="F58" s="54">
        <f t="shared" si="10"/>
        <v>0</v>
      </c>
      <c r="G58" s="54">
        <f t="shared" si="10"/>
        <v>0</v>
      </c>
      <c r="H58" s="54">
        <f t="shared" si="10"/>
        <v>54.076662003234034</v>
      </c>
      <c r="I58" s="54">
        <f t="shared" si="10"/>
        <v>110.81523528249994</v>
      </c>
      <c r="J58" s="54">
        <f t="shared" si="10"/>
        <v>0.18693565075000002</v>
      </c>
      <c r="K58" s="54">
        <f t="shared" si="10"/>
        <v>0</v>
      </c>
      <c r="L58" s="54">
        <f t="shared" si="10"/>
        <v>96.67043445150014</v>
      </c>
      <c r="M58" s="54">
        <f t="shared" si="10"/>
        <v>0</v>
      </c>
      <c r="N58" s="54">
        <f t="shared" si="10"/>
        <v>0</v>
      </c>
      <c r="O58" s="54">
        <f t="shared" si="10"/>
        <v>0</v>
      </c>
      <c r="P58" s="54">
        <f t="shared" si="10"/>
        <v>0</v>
      </c>
      <c r="Q58" s="54">
        <f t="shared" si="10"/>
        <v>0</v>
      </c>
      <c r="R58" s="54">
        <f t="shared" si="10"/>
        <v>14.101316805750105</v>
      </c>
      <c r="S58" s="54">
        <f t="shared" si="10"/>
        <v>0.3156433382500001</v>
      </c>
      <c r="T58" s="54">
        <f t="shared" si="10"/>
        <v>0</v>
      </c>
      <c r="U58" s="54">
        <f t="shared" si="10"/>
        <v>0</v>
      </c>
      <c r="V58" s="54">
        <f t="shared" si="10"/>
        <v>4.589744670749999</v>
      </c>
      <c r="W58" s="54">
        <f t="shared" si="10"/>
        <v>0</v>
      </c>
      <c r="X58" s="54">
        <f t="shared" si="10"/>
        <v>0</v>
      </c>
      <c r="Y58" s="54">
        <f t="shared" si="10"/>
        <v>0</v>
      </c>
      <c r="Z58" s="54">
        <f t="shared" si="10"/>
        <v>0</v>
      </c>
      <c r="AA58" s="54">
        <f t="shared" si="10"/>
        <v>0</v>
      </c>
      <c r="AB58" s="54">
        <f t="shared" si="10"/>
        <v>0</v>
      </c>
      <c r="AC58" s="54">
        <f t="shared" si="10"/>
        <v>0</v>
      </c>
      <c r="AD58" s="54">
        <f t="shared" si="10"/>
        <v>0</v>
      </c>
      <c r="AE58" s="54">
        <f t="shared" si="10"/>
        <v>0</v>
      </c>
      <c r="AF58" s="54">
        <f t="shared" si="10"/>
        <v>0</v>
      </c>
      <c r="AG58" s="54">
        <f t="shared" si="10"/>
        <v>0</v>
      </c>
      <c r="AH58" s="54">
        <f t="shared" si="10"/>
        <v>0</v>
      </c>
      <c r="AI58" s="54">
        <f t="shared" si="10"/>
        <v>0</v>
      </c>
      <c r="AJ58" s="54">
        <f t="shared" si="10"/>
        <v>0</v>
      </c>
      <c r="AK58" s="54">
        <f t="shared" si="10"/>
        <v>0</v>
      </c>
      <c r="AL58" s="54">
        <f t="shared" si="10"/>
        <v>0</v>
      </c>
      <c r="AM58" s="54">
        <f t="shared" si="10"/>
        <v>0</v>
      </c>
      <c r="AN58" s="54">
        <f t="shared" si="10"/>
        <v>0</v>
      </c>
      <c r="AO58" s="54">
        <f t="shared" si="10"/>
        <v>0</v>
      </c>
      <c r="AP58" s="54">
        <f t="shared" si="10"/>
        <v>0</v>
      </c>
      <c r="AQ58" s="54">
        <f t="shared" si="10"/>
        <v>0</v>
      </c>
      <c r="AR58" s="54">
        <f t="shared" si="10"/>
        <v>0</v>
      </c>
      <c r="AS58" s="54">
        <f t="shared" si="10"/>
        <v>0</v>
      </c>
      <c r="AT58" s="54">
        <f t="shared" si="10"/>
        <v>0</v>
      </c>
      <c r="AU58" s="54">
        <f t="shared" si="10"/>
        <v>0</v>
      </c>
      <c r="AV58" s="54">
        <f t="shared" si="10"/>
        <v>0</v>
      </c>
      <c r="AW58" s="54">
        <f t="shared" si="10"/>
        <v>0</v>
      </c>
      <c r="AX58" s="54">
        <f t="shared" si="10"/>
        <v>0</v>
      </c>
      <c r="AY58" s="54">
        <f t="shared" si="10"/>
        <v>0</v>
      </c>
      <c r="AZ58" s="54">
        <f t="shared" si="10"/>
        <v>0</v>
      </c>
      <c r="BA58" s="54">
        <f t="shared" si="10"/>
        <v>0</v>
      </c>
      <c r="BB58" s="54">
        <f t="shared" si="10"/>
        <v>0</v>
      </c>
      <c r="BC58" s="54">
        <f t="shared" si="10"/>
        <v>0</v>
      </c>
      <c r="BD58" s="54">
        <f t="shared" si="10"/>
        <v>0</v>
      </c>
      <c r="BE58" s="54">
        <f t="shared" si="10"/>
        <v>0</v>
      </c>
      <c r="BF58" s="54">
        <f t="shared" si="10"/>
        <v>0</v>
      </c>
      <c r="BG58" s="54">
        <f t="shared" si="10"/>
        <v>0</v>
      </c>
      <c r="BH58" s="54">
        <f t="shared" si="10"/>
        <v>0</v>
      </c>
      <c r="BI58" s="54">
        <f t="shared" si="10"/>
        <v>0</v>
      </c>
      <c r="BJ58" s="54">
        <f t="shared" si="10"/>
        <v>0</v>
      </c>
      <c r="BK58" s="67">
        <f>SUM(C58:BJ58)</f>
        <v>280.75597220273426</v>
      </c>
    </row>
    <row r="59" spans="1:63" s="27" customFormat="1" ht="12.75">
      <c r="A59" s="26"/>
      <c r="B59" s="31" t="s">
        <v>83</v>
      </c>
      <c r="C59" s="55">
        <f>C53+C58</f>
        <v>0</v>
      </c>
      <c r="D59" s="57">
        <f aca="true" t="shared" si="11" ref="D59:BJ59">D53+D58</f>
        <v>0</v>
      </c>
      <c r="E59" s="55">
        <f t="shared" si="11"/>
        <v>0</v>
      </c>
      <c r="F59" s="55">
        <f t="shared" si="11"/>
        <v>0</v>
      </c>
      <c r="G59" s="55">
        <f t="shared" si="11"/>
        <v>0</v>
      </c>
      <c r="H59" s="55">
        <f t="shared" si="11"/>
        <v>54.076662003234034</v>
      </c>
      <c r="I59" s="55">
        <f t="shared" si="11"/>
        <v>110.81523528249994</v>
      </c>
      <c r="J59" s="55">
        <f t="shared" si="11"/>
        <v>0.18693565075000002</v>
      </c>
      <c r="K59" s="55">
        <f t="shared" si="11"/>
        <v>0</v>
      </c>
      <c r="L59" s="55">
        <f t="shared" si="11"/>
        <v>96.67043445150014</v>
      </c>
      <c r="M59" s="55">
        <f t="shared" si="11"/>
        <v>0</v>
      </c>
      <c r="N59" s="55">
        <f t="shared" si="11"/>
        <v>0</v>
      </c>
      <c r="O59" s="55">
        <f t="shared" si="11"/>
        <v>0</v>
      </c>
      <c r="P59" s="55">
        <f t="shared" si="11"/>
        <v>0</v>
      </c>
      <c r="Q59" s="55">
        <f t="shared" si="11"/>
        <v>0</v>
      </c>
      <c r="R59" s="55">
        <f t="shared" si="11"/>
        <v>14.101316805750105</v>
      </c>
      <c r="S59" s="55">
        <f t="shared" si="11"/>
        <v>0.3156433382500001</v>
      </c>
      <c r="T59" s="55">
        <f t="shared" si="11"/>
        <v>0</v>
      </c>
      <c r="U59" s="55">
        <f t="shared" si="11"/>
        <v>0</v>
      </c>
      <c r="V59" s="55">
        <f t="shared" si="11"/>
        <v>4.589744670749999</v>
      </c>
      <c r="W59" s="55">
        <f t="shared" si="11"/>
        <v>0</v>
      </c>
      <c r="X59" s="55">
        <f t="shared" si="11"/>
        <v>0</v>
      </c>
      <c r="Y59" s="55">
        <f t="shared" si="11"/>
        <v>0</v>
      </c>
      <c r="Z59" s="55">
        <f t="shared" si="11"/>
        <v>0</v>
      </c>
      <c r="AA59" s="55">
        <f t="shared" si="11"/>
        <v>0</v>
      </c>
      <c r="AB59" s="55">
        <f t="shared" si="11"/>
        <v>0</v>
      </c>
      <c r="AC59" s="55">
        <f t="shared" si="11"/>
        <v>0</v>
      </c>
      <c r="AD59" s="55">
        <f t="shared" si="11"/>
        <v>0</v>
      </c>
      <c r="AE59" s="55">
        <f t="shared" si="11"/>
        <v>0</v>
      </c>
      <c r="AF59" s="55">
        <f t="shared" si="11"/>
        <v>0</v>
      </c>
      <c r="AG59" s="55">
        <f t="shared" si="11"/>
        <v>0</v>
      </c>
      <c r="AH59" s="55">
        <f t="shared" si="11"/>
        <v>0</v>
      </c>
      <c r="AI59" s="55">
        <f t="shared" si="11"/>
        <v>0</v>
      </c>
      <c r="AJ59" s="55">
        <f t="shared" si="11"/>
        <v>0</v>
      </c>
      <c r="AK59" s="55">
        <f t="shared" si="11"/>
        <v>0</v>
      </c>
      <c r="AL59" s="55">
        <f t="shared" si="11"/>
        <v>0</v>
      </c>
      <c r="AM59" s="55">
        <f t="shared" si="11"/>
        <v>0</v>
      </c>
      <c r="AN59" s="55">
        <f t="shared" si="11"/>
        <v>0</v>
      </c>
      <c r="AO59" s="55">
        <f t="shared" si="11"/>
        <v>0</v>
      </c>
      <c r="AP59" s="55">
        <f t="shared" si="11"/>
        <v>0</v>
      </c>
      <c r="AQ59" s="55">
        <f t="shared" si="11"/>
        <v>0</v>
      </c>
      <c r="AR59" s="55">
        <f t="shared" si="11"/>
        <v>0</v>
      </c>
      <c r="AS59" s="55">
        <f t="shared" si="11"/>
        <v>0</v>
      </c>
      <c r="AT59" s="55">
        <f t="shared" si="11"/>
        <v>0</v>
      </c>
      <c r="AU59" s="55">
        <f t="shared" si="11"/>
        <v>0</v>
      </c>
      <c r="AV59" s="55">
        <f t="shared" si="11"/>
        <v>0</v>
      </c>
      <c r="AW59" s="55">
        <f t="shared" si="11"/>
        <v>0</v>
      </c>
      <c r="AX59" s="55">
        <f t="shared" si="11"/>
        <v>0</v>
      </c>
      <c r="AY59" s="55">
        <f t="shared" si="11"/>
        <v>0</v>
      </c>
      <c r="AZ59" s="55">
        <f t="shared" si="11"/>
        <v>0</v>
      </c>
      <c r="BA59" s="55">
        <f t="shared" si="11"/>
        <v>0</v>
      </c>
      <c r="BB59" s="55">
        <f t="shared" si="11"/>
        <v>0</v>
      </c>
      <c r="BC59" s="55">
        <f t="shared" si="11"/>
        <v>0</v>
      </c>
      <c r="BD59" s="55">
        <f t="shared" si="11"/>
        <v>0</v>
      </c>
      <c r="BE59" s="55">
        <f t="shared" si="11"/>
        <v>0</v>
      </c>
      <c r="BF59" s="55">
        <f t="shared" si="11"/>
        <v>0</v>
      </c>
      <c r="BG59" s="55">
        <f t="shared" si="11"/>
        <v>0</v>
      </c>
      <c r="BH59" s="55">
        <f t="shared" si="11"/>
        <v>0</v>
      </c>
      <c r="BI59" s="55">
        <f t="shared" si="11"/>
        <v>0</v>
      </c>
      <c r="BJ59" s="55">
        <f t="shared" si="11"/>
        <v>0</v>
      </c>
      <c r="BK59" s="70">
        <f>SUM(C59:BJ59)</f>
        <v>280.75597220273426</v>
      </c>
    </row>
    <row r="60" spans="1:63" ht="4.5" customHeight="1">
      <c r="A60" s="8"/>
      <c r="B60" s="15"/>
      <c r="C60" s="109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10"/>
    </row>
    <row r="61" spans="1:63" ht="12.75">
      <c r="A61" s="8" t="s">
        <v>20</v>
      </c>
      <c r="B61" s="14" t="s">
        <v>21</v>
      </c>
      <c r="C61" s="109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10"/>
    </row>
    <row r="62" spans="1:63" ht="12.75">
      <c r="A62" s="8" t="s">
        <v>75</v>
      </c>
      <c r="B62" s="15" t="s">
        <v>22</v>
      </c>
      <c r="C62" s="109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10"/>
    </row>
    <row r="63" spans="1:63" ht="12.75">
      <c r="A63" s="8"/>
      <c r="B63" s="16" t="s">
        <v>36</v>
      </c>
      <c r="C63" s="51"/>
      <c r="D63" s="22"/>
      <c r="E63" s="22"/>
      <c r="F63" s="22"/>
      <c r="G63" s="52"/>
      <c r="H63" s="51"/>
      <c r="I63" s="22"/>
      <c r="J63" s="22"/>
      <c r="K63" s="22"/>
      <c r="L63" s="52"/>
      <c r="M63" s="51"/>
      <c r="N63" s="22"/>
      <c r="O63" s="22"/>
      <c r="P63" s="22"/>
      <c r="Q63" s="52"/>
      <c r="R63" s="51"/>
      <c r="S63" s="22"/>
      <c r="T63" s="22"/>
      <c r="U63" s="22"/>
      <c r="V63" s="52"/>
      <c r="W63" s="51"/>
      <c r="X63" s="22"/>
      <c r="Y63" s="22"/>
      <c r="Z63" s="22"/>
      <c r="AA63" s="52"/>
      <c r="AB63" s="51"/>
      <c r="AC63" s="22"/>
      <c r="AD63" s="22"/>
      <c r="AE63" s="22"/>
      <c r="AF63" s="52"/>
      <c r="AG63" s="51"/>
      <c r="AH63" s="22"/>
      <c r="AI63" s="22"/>
      <c r="AJ63" s="22"/>
      <c r="AK63" s="52"/>
      <c r="AL63" s="51"/>
      <c r="AM63" s="22"/>
      <c r="AN63" s="22"/>
      <c r="AO63" s="22"/>
      <c r="AP63" s="52"/>
      <c r="AQ63" s="51"/>
      <c r="AR63" s="22"/>
      <c r="AS63" s="22"/>
      <c r="AT63" s="22"/>
      <c r="AU63" s="52"/>
      <c r="AV63" s="51"/>
      <c r="AW63" s="22"/>
      <c r="AX63" s="22"/>
      <c r="AY63" s="22"/>
      <c r="AZ63" s="52"/>
      <c r="BA63" s="51"/>
      <c r="BB63" s="22"/>
      <c r="BC63" s="22"/>
      <c r="BD63" s="22"/>
      <c r="BE63" s="52"/>
      <c r="BF63" s="51"/>
      <c r="BG63" s="22"/>
      <c r="BH63" s="22"/>
      <c r="BI63" s="22"/>
      <c r="BJ63" s="52"/>
      <c r="BK63" s="65"/>
    </row>
    <row r="64" spans="1:63" ht="12.75">
      <c r="A64" s="8"/>
      <c r="B64" s="17" t="s">
        <v>82</v>
      </c>
      <c r="C64" s="51"/>
      <c r="D64" s="22"/>
      <c r="E64" s="22"/>
      <c r="F64" s="22"/>
      <c r="G64" s="52"/>
      <c r="H64" s="51"/>
      <c r="I64" s="22"/>
      <c r="J64" s="22"/>
      <c r="K64" s="22"/>
      <c r="L64" s="52"/>
      <c r="M64" s="51"/>
      <c r="N64" s="22"/>
      <c r="O64" s="22"/>
      <c r="P64" s="22"/>
      <c r="Q64" s="52"/>
      <c r="R64" s="51"/>
      <c r="S64" s="22"/>
      <c r="T64" s="22"/>
      <c r="U64" s="22"/>
      <c r="V64" s="52"/>
      <c r="W64" s="51"/>
      <c r="X64" s="22"/>
      <c r="Y64" s="22"/>
      <c r="Z64" s="22"/>
      <c r="AA64" s="52"/>
      <c r="AB64" s="51"/>
      <c r="AC64" s="22"/>
      <c r="AD64" s="22"/>
      <c r="AE64" s="22"/>
      <c r="AF64" s="52"/>
      <c r="AG64" s="51"/>
      <c r="AH64" s="22"/>
      <c r="AI64" s="22"/>
      <c r="AJ64" s="22"/>
      <c r="AK64" s="52"/>
      <c r="AL64" s="51"/>
      <c r="AM64" s="22"/>
      <c r="AN64" s="22"/>
      <c r="AO64" s="22"/>
      <c r="AP64" s="52"/>
      <c r="AQ64" s="51"/>
      <c r="AR64" s="22"/>
      <c r="AS64" s="22"/>
      <c r="AT64" s="22"/>
      <c r="AU64" s="52"/>
      <c r="AV64" s="51"/>
      <c r="AW64" s="22"/>
      <c r="AX64" s="22"/>
      <c r="AY64" s="22"/>
      <c r="AZ64" s="52"/>
      <c r="BA64" s="51"/>
      <c r="BB64" s="22"/>
      <c r="BC64" s="22"/>
      <c r="BD64" s="22"/>
      <c r="BE64" s="52"/>
      <c r="BF64" s="51"/>
      <c r="BG64" s="22"/>
      <c r="BH64" s="22"/>
      <c r="BI64" s="22"/>
      <c r="BJ64" s="52"/>
      <c r="BK64" s="65"/>
    </row>
    <row r="65" spans="1:63" ht="4.5" customHeight="1">
      <c r="A65" s="8"/>
      <c r="B65" s="19"/>
      <c r="C65" s="109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10"/>
    </row>
    <row r="66" spans="1:63" s="33" customFormat="1" ht="12.75">
      <c r="A66" s="26"/>
      <c r="B66" s="32" t="s">
        <v>98</v>
      </c>
      <c r="C66" s="58">
        <f aca="true" t="shared" si="12" ref="C66:AH66">C25+C43+C59</f>
        <v>0</v>
      </c>
      <c r="D66" s="58">
        <f t="shared" si="12"/>
        <v>1118.2412262602168</v>
      </c>
      <c r="E66" s="58">
        <f t="shared" si="12"/>
        <v>0</v>
      </c>
      <c r="F66" s="58">
        <f t="shared" si="12"/>
        <v>0</v>
      </c>
      <c r="G66" s="58">
        <f t="shared" si="12"/>
        <v>0</v>
      </c>
      <c r="H66" s="58">
        <f t="shared" si="12"/>
        <v>1099.4596326758594</v>
      </c>
      <c r="I66" s="58">
        <f t="shared" si="12"/>
        <v>1691.4260901193206</v>
      </c>
      <c r="J66" s="58">
        <f t="shared" si="12"/>
        <v>0.18693565075000002</v>
      </c>
      <c r="K66" s="58">
        <f t="shared" si="12"/>
        <v>0</v>
      </c>
      <c r="L66" s="58">
        <f t="shared" si="12"/>
        <v>3252.307930207718</v>
      </c>
      <c r="M66" s="58">
        <f t="shared" si="12"/>
        <v>0</v>
      </c>
      <c r="N66" s="58">
        <f t="shared" si="12"/>
        <v>0</v>
      </c>
      <c r="O66" s="58">
        <f t="shared" si="12"/>
        <v>0</v>
      </c>
      <c r="P66" s="58">
        <f t="shared" si="12"/>
        <v>0</v>
      </c>
      <c r="Q66" s="58">
        <f t="shared" si="12"/>
        <v>0</v>
      </c>
      <c r="R66" s="58">
        <f t="shared" si="12"/>
        <v>379.2076756696133</v>
      </c>
      <c r="S66" s="58">
        <f t="shared" si="12"/>
        <v>26.522381573276398</v>
      </c>
      <c r="T66" s="58">
        <f t="shared" si="12"/>
        <v>0</v>
      </c>
      <c r="U66" s="58">
        <f t="shared" si="12"/>
        <v>0</v>
      </c>
      <c r="V66" s="58">
        <f t="shared" si="12"/>
        <v>141.81331376670872</v>
      </c>
      <c r="W66" s="58">
        <f t="shared" si="12"/>
        <v>0</v>
      </c>
      <c r="X66" s="58">
        <f t="shared" si="12"/>
        <v>0.0003045750966</v>
      </c>
      <c r="Y66" s="58">
        <f t="shared" si="12"/>
        <v>0</v>
      </c>
      <c r="Z66" s="58">
        <f t="shared" si="12"/>
        <v>0</v>
      </c>
      <c r="AA66" s="58">
        <f t="shared" si="12"/>
        <v>0</v>
      </c>
      <c r="AB66" s="58">
        <f t="shared" si="12"/>
        <v>32.23068819854329</v>
      </c>
      <c r="AC66" s="58">
        <f t="shared" si="12"/>
        <v>147.65483193302782</v>
      </c>
      <c r="AD66" s="58">
        <f t="shared" si="12"/>
        <v>0</v>
      </c>
      <c r="AE66" s="58">
        <f t="shared" si="12"/>
        <v>0</v>
      </c>
      <c r="AF66" s="58">
        <f t="shared" si="12"/>
        <v>368.9257409682191</v>
      </c>
      <c r="AG66" s="58">
        <f t="shared" si="12"/>
        <v>0</v>
      </c>
      <c r="AH66" s="58">
        <f t="shared" si="12"/>
        <v>0</v>
      </c>
      <c r="AI66" s="58">
        <f aca="true" t="shared" si="13" ref="AI66:BJ66">AI25+AI43+AI59</f>
        <v>0</v>
      </c>
      <c r="AJ66" s="58">
        <f t="shared" si="13"/>
        <v>0</v>
      </c>
      <c r="AK66" s="58">
        <f t="shared" si="13"/>
        <v>0</v>
      </c>
      <c r="AL66" s="58">
        <f t="shared" si="13"/>
        <v>1.3582826899659</v>
      </c>
      <c r="AM66" s="58">
        <f t="shared" si="13"/>
        <v>0.33676959299959996</v>
      </c>
      <c r="AN66" s="58">
        <f t="shared" si="13"/>
        <v>0</v>
      </c>
      <c r="AO66" s="58">
        <f t="shared" si="13"/>
        <v>0</v>
      </c>
      <c r="AP66" s="58">
        <f t="shared" si="13"/>
        <v>8.329954024224701</v>
      </c>
      <c r="AQ66" s="58">
        <f t="shared" si="13"/>
        <v>0</v>
      </c>
      <c r="AR66" s="58">
        <f t="shared" si="13"/>
        <v>1.6662638114296155</v>
      </c>
      <c r="AS66" s="58">
        <f t="shared" si="13"/>
        <v>0</v>
      </c>
      <c r="AT66" s="58">
        <f t="shared" si="13"/>
        <v>0</v>
      </c>
      <c r="AU66" s="58">
        <f t="shared" si="13"/>
        <v>0</v>
      </c>
      <c r="AV66" s="58">
        <f t="shared" si="13"/>
        <v>4137.270527738907</v>
      </c>
      <c r="AW66" s="58">
        <f t="shared" si="13"/>
        <v>1017.25150826107</v>
      </c>
      <c r="AX66" s="58">
        <f t="shared" si="13"/>
        <v>0</v>
      </c>
      <c r="AY66" s="58">
        <f t="shared" si="13"/>
        <v>0.0882405402258</v>
      </c>
      <c r="AZ66" s="58">
        <f t="shared" si="13"/>
        <v>4576.138582625084</v>
      </c>
      <c r="BA66" s="58">
        <f t="shared" si="13"/>
        <v>0</v>
      </c>
      <c r="BB66" s="58">
        <f t="shared" si="13"/>
        <v>0</v>
      </c>
      <c r="BC66" s="58">
        <f t="shared" si="13"/>
        <v>0</v>
      </c>
      <c r="BD66" s="58">
        <f t="shared" si="13"/>
        <v>0</v>
      </c>
      <c r="BE66" s="58">
        <f t="shared" si="13"/>
        <v>0</v>
      </c>
      <c r="BF66" s="58">
        <f t="shared" si="13"/>
        <v>1344.5774103119397</v>
      </c>
      <c r="BG66" s="58">
        <f t="shared" si="13"/>
        <v>120.5549388522649</v>
      </c>
      <c r="BH66" s="58">
        <f t="shared" si="13"/>
        <v>0</v>
      </c>
      <c r="BI66" s="58">
        <f t="shared" si="13"/>
        <v>0</v>
      </c>
      <c r="BJ66" s="58">
        <f t="shared" si="13"/>
        <v>417.1722070568348</v>
      </c>
      <c r="BK66" s="88">
        <f>SUM(C66:BJ66)</f>
        <v>19882.721437103297</v>
      </c>
    </row>
    <row r="67" spans="1:63" ht="4.5" customHeight="1">
      <c r="A67" s="8"/>
      <c r="B67" s="20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8"/>
    </row>
    <row r="68" spans="1:63" ht="14.25" customHeight="1">
      <c r="A68" s="8" t="s">
        <v>5</v>
      </c>
      <c r="B68" s="21" t="s">
        <v>24</v>
      </c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8"/>
    </row>
    <row r="69" spans="1:63" s="25" customFormat="1" ht="12.75">
      <c r="A69" s="23"/>
      <c r="B69" s="24" t="s">
        <v>118</v>
      </c>
      <c r="C69" s="73">
        <v>0</v>
      </c>
      <c r="D69" s="73">
        <v>0.6794260872258</v>
      </c>
      <c r="E69" s="73">
        <v>0</v>
      </c>
      <c r="F69" s="73">
        <v>0</v>
      </c>
      <c r="G69" s="74">
        <v>0</v>
      </c>
      <c r="H69" s="75">
        <v>14.9245112870293</v>
      </c>
      <c r="I69" s="73">
        <v>5.3103848808055</v>
      </c>
      <c r="J69" s="73">
        <v>0</v>
      </c>
      <c r="K69" s="73">
        <v>0</v>
      </c>
      <c r="L69" s="74">
        <v>22.0827747169669</v>
      </c>
      <c r="M69" s="75">
        <v>0</v>
      </c>
      <c r="N69" s="73">
        <v>0</v>
      </c>
      <c r="O69" s="73">
        <v>0</v>
      </c>
      <c r="P69" s="73">
        <v>0</v>
      </c>
      <c r="Q69" s="74">
        <v>0</v>
      </c>
      <c r="R69" s="75">
        <v>5.9851894239002</v>
      </c>
      <c r="S69" s="73">
        <v>0.0105306098386</v>
      </c>
      <c r="T69" s="73">
        <v>0</v>
      </c>
      <c r="U69" s="73">
        <v>0</v>
      </c>
      <c r="V69" s="76">
        <v>2.197843095451</v>
      </c>
      <c r="W69" s="77">
        <v>0</v>
      </c>
      <c r="X69" s="73">
        <v>0</v>
      </c>
      <c r="Y69" s="73">
        <v>0</v>
      </c>
      <c r="Z69" s="73">
        <v>0</v>
      </c>
      <c r="AA69" s="74">
        <v>0</v>
      </c>
      <c r="AB69" s="75">
        <v>0.0015930008708</v>
      </c>
      <c r="AC69" s="73">
        <v>0</v>
      </c>
      <c r="AD69" s="73">
        <v>0</v>
      </c>
      <c r="AE69" s="73">
        <v>0</v>
      </c>
      <c r="AF69" s="74">
        <v>0.6770145899676</v>
      </c>
      <c r="AG69" s="75">
        <v>0</v>
      </c>
      <c r="AH69" s="73">
        <v>0</v>
      </c>
      <c r="AI69" s="73">
        <v>0</v>
      </c>
      <c r="AJ69" s="73">
        <v>0</v>
      </c>
      <c r="AK69" s="74">
        <v>0</v>
      </c>
      <c r="AL69" s="75">
        <v>0</v>
      </c>
      <c r="AM69" s="73">
        <v>0</v>
      </c>
      <c r="AN69" s="73">
        <v>0</v>
      </c>
      <c r="AO69" s="73">
        <v>0</v>
      </c>
      <c r="AP69" s="74">
        <v>0</v>
      </c>
      <c r="AQ69" s="75">
        <v>0</v>
      </c>
      <c r="AR69" s="73">
        <v>0</v>
      </c>
      <c r="AS69" s="73">
        <v>0</v>
      </c>
      <c r="AT69" s="73">
        <v>0</v>
      </c>
      <c r="AU69" s="74">
        <v>0</v>
      </c>
      <c r="AV69" s="75">
        <v>14.756089477004103</v>
      </c>
      <c r="AW69" s="73">
        <v>2.7605186586753</v>
      </c>
      <c r="AX69" s="73">
        <v>0</v>
      </c>
      <c r="AY69" s="73">
        <v>0</v>
      </c>
      <c r="AZ69" s="74">
        <v>16.120097686833798</v>
      </c>
      <c r="BA69" s="75">
        <v>0</v>
      </c>
      <c r="BB69" s="73">
        <v>0</v>
      </c>
      <c r="BC69" s="73">
        <v>0</v>
      </c>
      <c r="BD69" s="73">
        <v>0</v>
      </c>
      <c r="BE69" s="74">
        <v>0</v>
      </c>
      <c r="BF69" s="75">
        <v>4.988192434982201</v>
      </c>
      <c r="BG69" s="73">
        <v>0.48337291928930004</v>
      </c>
      <c r="BH69" s="73">
        <v>0</v>
      </c>
      <c r="BI69" s="73">
        <v>0</v>
      </c>
      <c r="BJ69" s="74">
        <v>1.1017285839986</v>
      </c>
      <c r="BK69" s="66">
        <f>SUM(C69:BJ69)</f>
        <v>92.07926745283898</v>
      </c>
    </row>
    <row r="70" spans="1:63" s="81" customFormat="1" ht="13.5" thickBot="1">
      <c r="A70" s="78"/>
      <c r="B70" s="79" t="s">
        <v>82</v>
      </c>
      <c r="C70" s="80">
        <f>SUM(C69)</f>
        <v>0</v>
      </c>
      <c r="D70" s="80">
        <f aca="true" t="shared" si="14" ref="D70:BK70">SUM(D69)</f>
        <v>0.6794260872258</v>
      </c>
      <c r="E70" s="80">
        <f t="shared" si="14"/>
        <v>0</v>
      </c>
      <c r="F70" s="80">
        <f t="shared" si="14"/>
        <v>0</v>
      </c>
      <c r="G70" s="80">
        <f t="shared" si="14"/>
        <v>0</v>
      </c>
      <c r="H70" s="80">
        <f t="shared" si="14"/>
        <v>14.9245112870293</v>
      </c>
      <c r="I70" s="80">
        <f t="shared" si="14"/>
        <v>5.3103848808055</v>
      </c>
      <c r="J70" s="80">
        <f t="shared" si="14"/>
        <v>0</v>
      </c>
      <c r="K70" s="80">
        <f t="shared" si="14"/>
        <v>0</v>
      </c>
      <c r="L70" s="80">
        <f t="shared" si="14"/>
        <v>22.0827747169669</v>
      </c>
      <c r="M70" s="80">
        <f t="shared" si="14"/>
        <v>0</v>
      </c>
      <c r="N70" s="80">
        <f t="shared" si="14"/>
        <v>0</v>
      </c>
      <c r="O70" s="80">
        <f t="shared" si="14"/>
        <v>0</v>
      </c>
      <c r="P70" s="80">
        <f t="shared" si="14"/>
        <v>0</v>
      </c>
      <c r="Q70" s="80">
        <f t="shared" si="14"/>
        <v>0</v>
      </c>
      <c r="R70" s="80">
        <f t="shared" si="14"/>
        <v>5.9851894239002</v>
      </c>
      <c r="S70" s="80">
        <f t="shared" si="14"/>
        <v>0.0105306098386</v>
      </c>
      <c r="T70" s="80">
        <f t="shared" si="14"/>
        <v>0</v>
      </c>
      <c r="U70" s="80">
        <f t="shared" si="14"/>
        <v>0</v>
      </c>
      <c r="V70" s="80">
        <f t="shared" si="14"/>
        <v>2.197843095451</v>
      </c>
      <c r="W70" s="80">
        <f t="shared" si="14"/>
        <v>0</v>
      </c>
      <c r="X70" s="80">
        <f t="shared" si="14"/>
        <v>0</v>
      </c>
      <c r="Y70" s="80">
        <f t="shared" si="14"/>
        <v>0</v>
      </c>
      <c r="Z70" s="80">
        <f t="shared" si="14"/>
        <v>0</v>
      </c>
      <c r="AA70" s="80">
        <f t="shared" si="14"/>
        <v>0</v>
      </c>
      <c r="AB70" s="80">
        <f t="shared" si="14"/>
        <v>0.0015930008708</v>
      </c>
      <c r="AC70" s="80">
        <f t="shared" si="14"/>
        <v>0</v>
      </c>
      <c r="AD70" s="80">
        <f t="shared" si="14"/>
        <v>0</v>
      </c>
      <c r="AE70" s="80">
        <f t="shared" si="14"/>
        <v>0</v>
      </c>
      <c r="AF70" s="80">
        <f t="shared" si="14"/>
        <v>0.6770145899676</v>
      </c>
      <c r="AG70" s="80">
        <f t="shared" si="14"/>
        <v>0</v>
      </c>
      <c r="AH70" s="80">
        <f t="shared" si="14"/>
        <v>0</v>
      </c>
      <c r="AI70" s="80">
        <f t="shared" si="14"/>
        <v>0</v>
      </c>
      <c r="AJ70" s="80">
        <f t="shared" si="14"/>
        <v>0</v>
      </c>
      <c r="AK70" s="80">
        <f t="shared" si="14"/>
        <v>0</v>
      </c>
      <c r="AL70" s="80">
        <f t="shared" si="14"/>
        <v>0</v>
      </c>
      <c r="AM70" s="80">
        <f t="shared" si="14"/>
        <v>0</v>
      </c>
      <c r="AN70" s="80">
        <f t="shared" si="14"/>
        <v>0</v>
      </c>
      <c r="AO70" s="80">
        <f t="shared" si="14"/>
        <v>0</v>
      </c>
      <c r="AP70" s="80">
        <f t="shared" si="14"/>
        <v>0</v>
      </c>
      <c r="AQ70" s="80">
        <f t="shared" si="14"/>
        <v>0</v>
      </c>
      <c r="AR70" s="80">
        <f t="shared" si="14"/>
        <v>0</v>
      </c>
      <c r="AS70" s="80">
        <f t="shared" si="14"/>
        <v>0</v>
      </c>
      <c r="AT70" s="80">
        <f t="shared" si="14"/>
        <v>0</v>
      </c>
      <c r="AU70" s="80">
        <f t="shared" si="14"/>
        <v>0</v>
      </c>
      <c r="AV70" s="80">
        <f t="shared" si="14"/>
        <v>14.756089477004103</v>
      </c>
      <c r="AW70" s="80">
        <f t="shared" si="14"/>
        <v>2.7605186586753</v>
      </c>
      <c r="AX70" s="80">
        <f t="shared" si="14"/>
        <v>0</v>
      </c>
      <c r="AY70" s="80">
        <f t="shared" si="14"/>
        <v>0</v>
      </c>
      <c r="AZ70" s="80">
        <f t="shared" si="14"/>
        <v>16.120097686833798</v>
      </c>
      <c r="BA70" s="80">
        <f t="shared" si="14"/>
        <v>0</v>
      </c>
      <c r="BB70" s="80">
        <f t="shared" si="14"/>
        <v>0</v>
      </c>
      <c r="BC70" s="80">
        <f t="shared" si="14"/>
        <v>0</v>
      </c>
      <c r="BD70" s="80">
        <f t="shared" si="14"/>
        <v>0</v>
      </c>
      <c r="BE70" s="80">
        <f t="shared" si="14"/>
        <v>0</v>
      </c>
      <c r="BF70" s="80">
        <f t="shared" si="14"/>
        <v>4.988192434982201</v>
      </c>
      <c r="BG70" s="80">
        <f t="shared" si="14"/>
        <v>0.48337291928930004</v>
      </c>
      <c r="BH70" s="80">
        <f t="shared" si="14"/>
        <v>0</v>
      </c>
      <c r="BI70" s="80">
        <f t="shared" si="14"/>
        <v>0</v>
      </c>
      <c r="BJ70" s="80">
        <f t="shared" si="14"/>
        <v>1.1017285839986</v>
      </c>
      <c r="BK70" s="90">
        <f t="shared" si="14"/>
        <v>92.07926745283898</v>
      </c>
    </row>
    <row r="71" spans="1:2" ht="6" customHeight="1">
      <c r="A71" s="4"/>
      <c r="B71" s="13"/>
    </row>
    <row r="72" spans="1:12" ht="12.75">
      <c r="A72" s="4"/>
      <c r="B72" s="4" t="s">
        <v>116</v>
      </c>
      <c r="L72" s="60" t="s">
        <v>37</v>
      </c>
    </row>
    <row r="73" spans="1:63" ht="12.75">
      <c r="A73" s="4"/>
      <c r="B73" s="4" t="s">
        <v>117</v>
      </c>
      <c r="L73" s="61" t="s">
        <v>29</v>
      </c>
      <c r="BK73" s="89"/>
    </row>
    <row r="74" spans="12:63" ht="12.75">
      <c r="L74" s="61" t="s">
        <v>30</v>
      </c>
      <c r="BK74" s="89"/>
    </row>
    <row r="75" spans="2:12" ht="12.75">
      <c r="B75" s="4" t="s">
        <v>32</v>
      </c>
      <c r="L75" s="61" t="s">
        <v>97</v>
      </c>
    </row>
    <row r="76" spans="2:12" ht="12.75">
      <c r="B76" s="4" t="s">
        <v>33</v>
      </c>
      <c r="L76" s="61" t="s">
        <v>99</v>
      </c>
    </row>
    <row r="77" spans="2:12" ht="12.75">
      <c r="B77" s="4"/>
      <c r="L77" s="61" t="s">
        <v>31</v>
      </c>
    </row>
  </sheetData>
  <sheetProtection/>
  <mergeCells count="48">
    <mergeCell ref="C22:BK22"/>
    <mergeCell ref="M3:V3"/>
    <mergeCell ref="AQ2:BJ2"/>
    <mergeCell ref="C1:BK1"/>
    <mergeCell ref="BA3:BJ3"/>
    <mergeCell ref="C4:G4"/>
    <mergeCell ref="M4:Q4"/>
    <mergeCell ref="W4:AA4"/>
    <mergeCell ref="C26:BK26"/>
    <mergeCell ref="W3:AF3"/>
    <mergeCell ref="C44:BK44"/>
    <mergeCell ref="C45:BK45"/>
    <mergeCell ref="AG4:AK4"/>
    <mergeCell ref="AQ3:AZ3"/>
    <mergeCell ref="R4:V4"/>
    <mergeCell ref="BF4:BJ4"/>
    <mergeCell ref="AV4:AZ4"/>
    <mergeCell ref="AL4:AP4"/>
    <mergeCell ref="B1:B5"/>
    <mergeCell ref="C6:BK6"/>
    <mergeCell ref="C3:L3"/>
    <mergeCell ref="H4:L4"/>
    <mergeCell ref="AQ4:AU4"/>
    <mergeCell ref="BA4:BE4"/>
    <mergeCell ref="BK2:BK5"/>
    <mergeCell ref="AG3:AP3"/>
    <mergeCell ref="C2:V2"/>
    <mergeCell ref="W2:AP2"/>
    <mergeCell ref="A1:A5"/>
    <mergeCell ref="C46:BK46"/>
    <mergeCell ref="C67:BK67"/>
    <mergeCell ref="C27:BK27"/>
    <mergeCell ref="C10:BK10"/>
    <mergeCell ref="C13:BK13"/>
    <mergeCell ref="C16:BK16"/>
    <mergeCell ref="C19:BK19"/>
    <mergeCell ref="C62:BK62"/>
    <mergeCell ref="AB4:AF4"/>
    <mergeCell ref="C28:BK28"/>
    <mergeCell ref="C68:BK68"/>
    <mergeCell ref="C50:BK50"/>
    <mergeCell ref="C51:BK51"/>
    <mergeCell ref="C54:BK54"/>
    <mergeCell ref="C60:BK60"/>
    <mergeCell ref="C61:BK61"/>
    <mergeCell ref="C65:BK65"/>
    <mergeCell ref="C31:BK31"/>
    <mergeCell ref="C49:BK4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6">
      <selection activeCell="I13" sqref="I13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28125" style="0" customWidth="1"/>
    <col min="12" max="12" width="19.8515625" style="0" bestFit="1" customWidth="1"/>
  </cols>
  <sheetData>
    <row r="2" spans="2:12" ht="12.75">
      <c r="B2" s="134" t="s">
        <v>123</v>
      </c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2:12" ht="12.75">
      <c r="B3" s="134" t="s">
        <v>100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2:12" ht="30">
      <c r="B4" s="3" t="s">
        <v>74</v>
      </c>
      <c r="C4" s="12" t="s">
        <v>38</v>
      </c>
      <c r="D4" s="34" t="s">
        <v>86</v>
      </c>
      <c r="E4" s="34" t="s">
        <v>87</v>
      </c>
      <c r="F4" s="34" t="s">
        <v>7</v>
      </c>
      <c r="G4" s="12" t="s">
        <v>8</v>
      </c>
      <c r="H4" s="12" t="s">
        <v>21</v>
      </c>
      <c r="I4" s="12" t="s">
        <v>93</v>
      </c>
      <c r="J4" s="34" t="s">
        <v>94</v>
      </c>
      <c r="K4" s="35" t="s">
        <v>73</v>
      </c>
      <c r="L4" s="34" t="s">
        <v>95</v>
      </c>
    </row>
    <row r="5" spans="2:12" ht="12.75">
      <c r="B5" s="9">
        <v>1</v>
      </c>
      <c r="C5" s="10" t="s">
        <v>39</v>
      </c>
      <c r="D5" s="137">
        <v>0.020618073451499998</v>
      </c>
      <c r="E5" s="137">
        <v>0</v>
      </c>
      <c r="F5" s="137">
        <v>0.6561414640944001</v>
      </c>
      <c r="G5" s="102" t="s">
        <v>126</v>
      </c>
      <c r="H5" s="102" t="s">
        <v>126</v>
      </c>
      <c r="I5" s="102" t="s">
        <v>126</v>
      </c>
      <c r="J5" s="102">
        <v>1.1173999999999998E-05</v>
      </c>
      <c r="K5" s="102">
        <f>SUM(D5:J5)</f>
        <v>0.6767707115459001</v>
      </c>
      <c r="L5" s="137">
        <v>0.0068400956128</v>
      </c>
    </row>
    <row r="6" spans="2:12" ht="12.75">
      <c r="B6" s="9">
        <v>2</v>
      </c>
      <c r="C6" s="11" t="s">
        <v>40</v>
      </c>
      <c r="D6" s="137">
        <v>0.9560891291271001</v>
      </c>
      <c r="E6" s="137">
        <v>0.164953332773</v>
      </c>
      <c r="F6" s="137">
        <v>106.02735890743419</v>
      </c>
      <c r="G6" s="102" t="s">
        <v>126</v>
      </c>
      <c r="H6" s="102" t="s">
        <v>126</v>
      </c>
      <c r="I6" s="102" t="s">
        <v>126</v>
      </c>
      <c r="J6" s="102">
        <v>0.9458299807499992</v>
      </c>
      <c r="K6" s="102">
        <f aca="true" t="shared" si="0" ref="K6:K41">SUM(D6:J6)</f>
        <v>108.0942313500843</v>
      </c>
      <c r="L6" s="137">
        <v>1.0846452321272</v>
      </c>
    </row>
    <row r="7" spans="2:12" ht="12.75">
      <c r="B7" s="9">
        <v>3</v>
      </c>
      <c r="C7" s="10" t="s">
        <v>41</v>
      </c>
      <c r="D7" s="137">
        <v>0</v>
      </c>
      <c r="E7" s="137">
        <v>3.4091258E-05</v>
      </c>
      <c r="F7" s="137">
        <v>0.9514568826437</v>
      </c>
      <c r="G7" s="102" t="s">
        <v>126</v>
      </c>
      <c r="H7" s="102" t="s">
        <v>126</v>
      </c>
      <c r="I7" s="102" t="s">
        <v>126</v>
      </c>
      <c r="J7" s="102">
        <v>0.00094164875</v>
      </c>
      <c r="K7" s="102">
        <f t="shared" si="0"/>
        <v>0.9524326226517</v>
      </c>
      <c r="L7" s="137">
        <v>0.0011656395805</v>
      </c>
    </row>
    <row r="8" spans="2:12" ht="12.75">
      <c r="B8" s="9">
        <v>4</v>
      </c>
      <c r="C8" s="11" t="s">
        <v>42</v>
      </c>
      <c r="D8" s="137">
        <v>0.4363797144834</v>
      </c>
      <c r="E8" s="137">
        <v>0.38390380625770004</v>
      </c>
      <c r="F8" s="137">
        <v>35.1629632116496</v>
      </c>
      <c r="G8" s="102" t="s">
        <v>126</v>
      </c>
      <c r="H8" s="102" t="s">
        <v>126</v>
      </c>
      <c r="I8" s="102" t="s">
        <v>126</v>
      </c>
      <c r="J8" s="102">
        <v>0.19488080900000013</v>
      </c>
      <c r="K8" s="102">
        <f t="shared" si="0"/>
        <v>36.178127541390694</v>
      </c>
      <c r="L8" s="137">
        <v>0.15613866080580002</v>
      </c>
    </row>
    <row r="9" spans="2:12" ht="12.75">
      <c r="B9" s="9">
        <v>5</v>
      </c>
      <c r="C9" s="11" t="s">
        <v>43</v>
      </c>
      <c r="D9" s="137">
        <v>0.9976460128704001</v>
      </c>
      <c r="E9" s="137">
        <v>0.7037466678702</v>
      </c>
      <c r="F9" s="137">
        <v>52.6352348205978</v>
      </c>
      <c r="G9" s="102" t="s">
        <v>126</v>
      </c>
      <c r="H9" s="102" t="s">
        <v>126</v>
      </c>
      <c r="I9" s="102" t="s">
        <v>126</v>
      </c>
      <c r="J9" s="102">
        <v>0.33702595925000034</v>
      </c>
      <c r="K9" s="102">
        <f t="shared" si="0"/>
        <v>54.6736534605884</v>
      </c>
      <c r="L9" s="137">
        <v>0.4157435729982</v>
      </c>
    </row>
    <row r="10" spans="2:12" ht="12.75">
      <c r="B10" s="9">
        <v>6</v>
      </c>
      <c r="C10" s="11" t="s">
        <v>44</v>
      </c>
      <c r="D10" s="137">
        <v>3.6692646996766998</v>
      </c>
      <c r="E10" s="137">
        <v>0.5056741571282</v>
      </c>
      <c r="F10" s="137">
        <v>66.0201472335811</v>
      </c>
      <c r="G10" s="102" t="s">
        <v>126</v>
      </c>
      <c r="H10" s="102" t="s">
        <v>126</v>
      </c>
      <c r="I10" s="102" t="s">
        <v>126</v>
      </c>
      <c r="J10" s="102">
        <v>0.275562278</v>
      </c>
      <c r="K10" s="102">
        <f t="shared" si="0"/>
        <v>70.470648368386</v>
      </c>
      <c r="L10" s="137">
        <v>0.1424865947413</v>
      </c>
    </row>
    <row r="11" spans="2:12" ht="12.75">
      <c r="B11" s="9">
        <v>7</v>
      </c>
      <c r="C11" s="11" t="s">
        <v>45</v>
      </c>
      <c r="D11" s="137">
        <v>1.2058710060313</v>
      </c>
      <c r="E11" s="137">
        <v>0.2895497264186</v>
      </c>
      <c r="F11" s="137">
        <v>64.6963347493887</v>
      </c>
      <c r="G11" s="102" t="s">
        <v>126</v>
      </c>
      <c r="H11" s="102" t="s">
        <v>126</v>
      </c>
      <c r="I11" s="102" t="s">
        <v>126</v>
      </c>
      <c r="J11" s="102">
        <v>0.2192398172500001</v>
      </c>
      <c r="K11" s="102">
        <f t="shared" si="0"/>
        <v>66.4109952990886</v>
      </c>
      <c r="L11" s="137">
        <v>0.2175613317412</v>
      </c>
    </row>
    <row r="12" spans="2:12" ht="12.75">
      <c r="B12" s="9">
        <v>8</v>
      </c>
      <c r="C12" s="10" t="s">
        <v>46</v>
      </c>
      <c r="D12" s="137">
        <v>0</v>
      </c>
      <c r="E12" s="137">
        <v>0</v>
      </c>
      <c r="F12" s="137">
        <v>0</v>
      </c>
      <c r="G12" s="102" t="s">
        <v>126</v>
      </c>
      <c r="H12" s="102" t="s">
        <v>126</v>
      </c>
      <c r="I12" s="102" t="s">
        <v>126</v>
      </c>
      <c r="J12" s="102">
        <v>0</v>
      </c>
      <c r="K12" s="102">
        <f t="shared" si="0"/>
        <v>0</v>
      </c>
      <c r="L12" s="137">
        <v>0</v>
      </c>
    </row>
    <row r="13" spans="2:12" ht="12.75">
      <c r="B13" s="9">
        <v>9</v>
      </c>
      <c r="C13" s="10" t="s">
        <v>47</v>
      </c>
      <c r="D13" s="137">
        <v>0</v>
      </c>
      <c r="E13" s="137">
        <v>0</v>
      </c>
      <c r="F13" s="137">
        <v>0</v>
      </c>
      <c r="G13" s="102" t="s">
        <v>126</v>
      </c>
      <c r="H13" s="102" t="s">
        <v>126</v>
      </c>
      <c r="I13" s="102" t="s">
        <v>126</v>
      </c>
      <c r="J13" s="102">
        <v>0</v>
      </c>
      <c r="K13" s="102">
        <f t="shared" si="0"/>
        <v>0</v>
      </c>
      <c r="L13" s="137">
        <v>0</v>
      </c>
    </row>
    <row r="14" spans="2:12" ht="12.75">
      <c r="B14" s="9">
        <v>10</v>
      </c>
      <c r="C14" s="11" t="s">
        <v>48</v>
      </c>
      <c r="D14" s="137">
        <v>2.4137098343533</v>
      </c>
      <c r="E14" s="137">
        <v>0.5209317366434001</v>
      </c>
      <c r="F14" s="137">
        <v>112.06982730500111</v>
      </c>
      <c r="G14" s="102" t="s">
        <v>126</v>
      </c>
      <c r="H14" s="102" t="s">
        <v>126</v>
      </c>
      <c r="I14" s="102" t="s">
        <v>126</v>
      </c>
      <c r="J14" s="102">
        <v>0.3691435940000001</v>
      </c>
      <c r="K14" s="102">
        <f t="shared" si="0"/>
        <v>115.37361246999781</v>
      </c>
      <c r="L14" s="137">
        <v>0.2806953341281</v>
      </c>
    </row>
    <row r="15" spans="2:12" ht="12.75">
      <c r="B15" s="9">
        <v>11</v>
      </c>
      <c r="C15" s="11" t="s">
        <v>49</v>
      </c>
      <c r="D15" s="137">
        <v>18.438217189213802</v>
      </c>
      <c r="E15" s="137">
        <v>5.983418909859899</v>
      </c>
      <c r="F15" s="137">
        <v>1759.7590594812616</v>
      </c>
      <c r="G15" s="102" t="s">
        <v>126</v>
      </c>
      <c r="H15" s="102" t="s">
        <v>126</v>
      </c>
      <c r="I15" s="102" t="s">
        <v>126</v>
      </c>
      <c r="J15" s="102">
        <v>7.8442424869840925</v>
      </c>
      <c r="K15" s="102">
        <f t="shared" si="0"/>
        <v>1792.0249380673195</v>
      </c>
      <c r="L15" s="137">
        <v>4.0957269540264</v>
      </c>
    </row>
    <row r="16" spans="2:12" ht="12.75">
      <c r="B16" s="9">
        <v>12</v>
      </c>
      <c r="C16" s="11" t="s">
        <v>50</v>
      </c>
      <c r="D16" s="137">
        <v>19.363912386415002</v>
      </c>
      <c r="E16" s="137">
        <v>1.7272782005760998</v>
      </c>
      <c r="F16" s="137">
        <v>577.6084832990528</v>
      </c>
      <c r="G16" s="102" t="s">
        <v>126</v>
      </c>
      <c r="H16" s="102" t="s">
        <v>126</v>
      </c>
      <c r="I16" s="102" t="s">
        <v>126</v>
      </c>
      <c r="J16" s="102">
        <v>5.493077328000022</v>
      </c>
      <c r="K16" s="102">
        <f t="shared" si="0"/>
        <v>604.1927512140439</v>
      </c>
      <c r="L16" s="137">
        <v>2.4633871255453</v>
      </c>
    </row>
    <row r="17" spans="2:12" ht="12.75">
      <c r="B17" s="9">
        <v>13</v>
      </c>
      <c r="C17" s="11" t="s">
        <v>51</v>
      </c>
      <c r="D17" s="137">
        <v>0.4525591286128</v>
      </c>
      <c r="E17" s="137">
        <v>0.0197324997741</v>
      </c>
      <c r="F17" s="137">
        <v>15.576175283660499</v>
      </c>
      <c r="G17" s="102" t="s">
        <v>126</v>
      </c>
      <c r="H17" s="102" t="s">
        <v>126</v>
      </c>
      <c r="I17" s="102" t="s">
        <v>126</v>
      </c>
      <c r="J17" s="102">
        <v>0.1299869755</v>
      </c>
      <c r="K17" s="102">
        <f t="shared" si="0"/>
        <v>16.1784538875474</v>
      </c>
      <c r="L17" s="137">
        <v>0.1190522407415</v>
      </c>
    </row>
    <row r="18" spans="2:12" ht="12.75">
      <c r="B18" s="9">
        <v>14</v>
      </c>
      <c r="C18" s="11" t="s">
        <v>52</v>
      </c>
      <c r="D18" s="137">
        <v>0.5118166477093</v>
      </c>
      <c r="E18" s="137">
        <v>0.03333197261280001</v>
      </c>
      <c r="F18" s="137">
        <v>9.9628999742474</v>
      </c>
      <c r="G18" s="102" t="s">
        <v>126</v>
      </c>
      <c r="H18" s="102" t="s">
        <v>126</v>
      </c>
      <c r="I18" s="102" t="s">
        <v>126</v>
      </c>
      <c r="J18" s="102">
        <v>0.13102738100000016</v>
      </c>
      <c r="K18" s="102">
        <f t="shared" si="0"/>
        <v>10.6390759755695</v>
      </c>
      <c r="L18" s="137">
        <v>0.0789270196771</v>
      </c>
    </row>
    <row r="19" spans="2:12" ht="12.75">
      <c r="B19" s="9">
        <v>15</v>
      </c>
      <c r="C19" s="11" t="s">
        <v>53</v>
      </c>
      <c r="D19" s="137">
        <v>0.9624520361925</v>
      </c>
      <c r="E19" s="137">
        <v>0.3453643513864</v>
      </c>
      <c r="F19" s="137">
        <v>67.25299011201982</v>
      </c>
      <c r="G19" s="102" t="s">
        <v>126</v>
      </c>
      <c r="H19" s="102" t="s">
        <v>126</v>
      </c>
      <c r="I19" s="102" t="s">
        <v>126</v>
      </c>
      <c r="J19" s="102">
        <v>0.3710004120000001</v>
      </c>
      <c r="K19" s="102">
        <f t="shared" si="0"/>
        <v>68.93180691159871</v>
      </c>
      <c r="L19" s="137">
        <v>0.513957546063</v>
      </c>
    </row>
    <row r="20" spans="2:12" ht="12.75">
      <c r="B20" s="9">
        <v>16</v>
      </c>
      <c r="C20" s="11" t="s">
        <v>54</v>
      </c>
      <c r="D20" s="137">
        <v>34.029273001962</v>
      </c>
      <c r="E20" s="137">
        <v>5.2643569761196005</v>
      </c>
      <c r="F20" s="137">
        <v>1221.4395073504957</v>
      </c>
      <c r="G20" s="102" t="s">
        <v>126</v>
      </c>
      <c r="H20" s="102" t="s">
        <v>126</v>
      </c>
      <c r="I20" s="102" t="s">
        <v>126</v>
      </c>
      <c r="J20" s="102">
        <v>19.247371290999826</v>
      </c>
      <c r="K20" s="102">
        <f t="shared" si="0"/>
        <v>1279.980508619577</v>
      </c>
      <c r="L20" s="137">
        <v>10.4417682504794</v>
      </c>
    </row>
    <row r="21" spans="2:12" ht="12.75">
      <c r="B21" s="9">
        <v>17</v>
      </c>
      <c r="C21" s="11" t="s">
        <v>55</v>
      </c>
      <c r="D21" s="137">
        <v>4.7046040857081</v>
      </c>
      <c r="E21" s="137">
        <v>0.817327662386</v>
      </c>
      <c r="F21" s="137">
        <v>84.44776307791608</v>
      </c>
      <c r="G21" s="102" t="s">
        <v>126</v>
      </c>
      <c r="H21" s="102" t="s">
        <v>126</v>
      </c>
      <c r="I21" s="102" t="s">
        <v>126</v>
      </c>
      <c r="J21" s="102">
        <v>3.7913883889999993</v>
      </c>
      <c r="K21" s="102">
        <f t="shared" si="0"/>
        <v>93.76108321501019</v>
      </c>
      <c r="L21" s="137">
        <v>0.675963347676</v>
      </c>
    </row>
    <row r="22" spans="2:12" ht="12.75">
      <c r="B22" s="9">
        <v>18</v>
      </c>
      <c r="C22" s="10" t="s">
        <v>56</v>
      </c>
      <c r="D22" s="137">
        <v>0</v>
      </c>
      <c r="E22" s="137">
        <v>0</v>
      </c>
      <c r="F22" s="137">
        <v>0</v>
      </c>
      <c r="G22" s="102" t="s">
        <v>126</v>
      </c>
      <c r="H22" s="102" t="s">
        <v>126</v>
      </c>
      <c r="I22" s="102" t="s">
        <v>126</v>
      </c>
      <c r="J22" s="102">
        <v>0</v>
      </c>
      <c r="K22" s="102">
        <f t="shared" si="0"/>
        <v>0</v>
      </c>
      <c r="L22" s="137">
        <v>0</v>
      </c>
    </row>
    <row r="23" spans="2:12" ht="12.75">
      <c r="B23" s="9">
        <v>19</v>
      </c>
      <c r="C23" s="11" t="s">
        <v>57</v>
      </c>
      <c r="D23" s="137">
        <v>6.291349412158199</v>
      </c>
      <c r="E23" s="137">
        <v>1.1285612861915</v>
      </c>
      <c r="F23" s="137">
        <v>238.85944204505682</v>
      </c>
      <c r="G23" s="102" t="s">
        <v>126</v>
      </c>
      <c r="H23" s="102" t="s">
        <v>126</v>
      </c>
      <c r="I23" s="102" t="s">
        <v>126</v>
      </c>
      <c r="J23" s="102">
        <v>0.8195605845000002</v>
      </c>
      <c r="K23" s="102">
        <f t="shared" si="0"/>
        <v>247.09891332790653</v>
      </c>
      <c r="L23" s="137">
        <v>1.6952570649967005</v>
      </c>
    </row>
    <row r="24" spans="2:12" ht="12.75">
      <c r="B24" s="9">
        <v>20</v>
      </c>
      <c r="C24" s="11" t="s">
        <v>58</v>
      </c>
      <c r="D24" s="137">
        <v>183.61005182561158</v>
      </c>
      <c r="E24" s="137">
        <v>44.56635145702879</v>
      </c>
      <c r="F24" s="137">
        <v>9199.562136259257</v>
      </c>
      <c r="G24" s="102" t="s">
        <v>126</v>
      </c>
      <c r="H24" s="102" t="s">
        <v>126</v>
      </c>
      <c r="I24" s="102" t="s">
        <v>126</v>
      </c>
      <c r="J24" s="102">
        <v>185.21008608025207</v>
      </c>
      <c r="K24" s="102">
        <f t="shared" si="0"/>
        <v>9612.94862562215</v>
      </c>
      <c r="L24" s="137">
        <v>37.4156193029878</v>
      </c>
    </row>
    <row r="25" spans="2:12" ht="12.75">
      <c r="B25" s="9">
        <v>21</v>
      </c>
      <c r="C25" s="10" t="s">
        <v>59</v>
      </c>
      <c r="D25" s="137">
        <v>0</v>
      </c>
      <c r="E25" s="137">
        <v>0</v>
      </c>
      <c r="F25" s="137">
        <v>1.1506418944162</v>
      </c>
      <c r="G25" s="102" t="s">
        <v>126</v>
      </c>
      <c r="H25" s="102" t="s">
        <v>126</v>
      </c>
      <c r="I25" s="102" t="s">
        <v>126</v>
      </c>
      <c r="J25" s="102">
        <v>0.00035419575</v>
      </c>
      <c r="K25" s="102">
        <f t="shared" si="0"/>
        <v>1.1509960901662</v>
      </c>
      <c r="L25" s="137">
        <v>0.0142326664192</v>
      </c>
    </row>
    <row r="26" spans="2:12" ht="12.75">
      <c r="B26" s="9">
        <v>22</v>
      </c>
      <c r="C26" s="11" t="s">
        <v>60</v>
      </c>
      <c r="D26" s="137">
        <v>0.0103965404193</v>
      </c>
      <c r="E26" s="137">
        <v>0.0017945496128000003</v>
      </c>
      <c r="F26" s="137">
        <v>4.494582212639401</v>
      </c>
      <c r="G26" s="102" t="s">
        <v>126</v>
      </c>
      <c r="H26" s="102" t="s">
        <v>126</v>
      </c>
      <c r="I26" s="102" t="s">
        <v>126</v>
      </c>
      <c r="J26" s="102">
        <v>0.1983248642500001</v>
      </c>
      <c r="K26" s="102">
        <f t="shared" si="0"/>
        <v>4.7050981669215</v>
      </c>
      <c r="L26" s="137">
        <v>0.0176419149676</v>
      </c>
    </row>
    <row r="27" spans="2:12" ht="12.75">
      <c r="B27" s="9">
        <v>23</v>
      </c>
      <c r="C27" s="10" t="s">
        <v>61</v>
      </c>
      <c r="D27" s="137">
        <v>0</v>
      </c>
      <c r="E27" s="137">
        <v>0</v>
      </c>
      <c r="F27" s="137">
        <v>0.0349331144838</v>
      </c>
      <c r="G27" s="102" t="s">
        <v>126</v>
      </c>
      <c r="H27" s="102" t="s">
        <v>126</v>
      </c>
      <c r="I27" s="102" t="s">
        <v>126</v>
      </c>
      <c r="J27" s="102">
        <v>0</v>
      </c>
      <c r="K27" s="102">
        <f t="shared" si="0"/>
        <v>0.0349331144838</v>
      </c>
      <c r="L27" s="137">
        <v>0</v>
      </c>
    </row>
    <row r="28" spans="2:12" ht="12.75">
      <c r="B28" s="9">
        <v>24</v>
      </c>
      <c r="C28" s="10" t="s">
        <v>62</v>
      </c>
      <c r="D28" s="137">
        <v>0</v>
      </c>
      <c r="E28" s="137">
        <v>0</v>
      </c>
      <c r="F28" s="137">
        <v>0.4005294249984</v>
      </c>
      <c r="G28" s="102" t="s">
        <v>126</v>
      </c>
      <c r="H28" s="102" t="s">
        <v>126</v>
      </c>
      <c r="I28" s="102" t="s">
        <v>126</v>
      </c>
      <c r="J28" s="102">
        <v>0.0021748475000000003</v>
      </c>
      <c r="K28" s="102">
        <f t="shared" si="0"/>
        <v>0.4027042724984</v>
      </c>
      <c r="L28" s="137">
        <v>0.006291517935300001</v>
      </c>
    </row>
    <row r="29" spans="2:12" ht="12.75">
      <c r="B29" s="9">
        <v>25</v>
      </c>
      <c r="C29" s="11" t="s">
        <v>63</v>
      </c>
      <c r="D29" s="137">
        <v>60.547325247638895</v>
      </c>
      <c r="E29" s="137">
        <v>6.220436707669899</v>
      </c>
      <c r="F29" s="137">
        <v>2298.8872185737787</v>
      </c>
      <c r="G29" s="102" t="s">
        <v>126</v>
      </c>
      <c r="H29" s="102" t="s">
        <v>126</v>
      </c>
      <c r="I29" s="102" t="s">
        <v>126</v>
      </c>
      <c r="J29" s="102">
        <v>17.11299404824988</v>
      </c>
      <c r="K29" s="102">
        <f t="shared" si="0"/>
        <v>2382.767974577337</v>
      </c>
      <c r="L29" s="137">
        <v>7.209199258157399</v>
      </c>
    </row>
    <row r="30" spans="2:12" ht="12.75">
      <c r="B30" s="9">
        <v>26</v>
      </c>
      <c r="C30" s="11" t="s">
        <v>64</v>
      </c>
      <c r="D30" s="137">
        <v>0.7601088266441001</v>
      </c>
      <c r="E30" s="137">
        <v>0.1395483356121</v>
      </c>
      <c r="F30" s="137">
        <v>62.691300875284014</v>
      </c>
      <c r="G30" s="102" t="s">
        <v>126</v>
      </c>
      <c r="H30" s="102" t="s">
        <v>126</v>
      </c>
      <c r="I30" s="102" t="s">
        <v>126</v>
      </c>
      <c r="J30" s="102">
        <v>0.7754955102500007</v>
      </c>
      <c r="K30" s="102">
        <f t="shared" si="0"/>
        <v>64.36645354779021</v>
      </c>
      <c r="L30" s="137">
        <v>0.6296499130312001</v>
      </c>
    </row>
    <row r="31" spans="2:12" ht="12.75">
      <c r="B31" s="9">
        <v>27</v>
      </c>
      <c r="C31" s="11" t="s">
        <v>15</v>
      </c>
      <c r="D31" s="137">
        <v>0.37148832248339997</v>
      </c>
      <c r="E31" s="137">
        <v>0.12447694251560001</v>
      </c>
      <c r="F31" s="137">
        <v>67.8397194159222</v>
      </c>
      <c r="G31" s="102" t="s">
        <v>126</v>
      </c>
      <c r="H31" s="102" t="s">
        <v>126</v>
      </c>
      <c r="I31" s="102" t="s">
        <v>126</v>
      </c>
      <c r="J31" s="102">
        <v>4.750291832750011</v>
      </c>
      <c r="K31" s="102">
        <f t="shared" si="0"/>
        <v>73.08597651367121</v>
      </c>
      <c r="L31" s="137">
        <v>1.040224407548</v>
      </c>
    </row>
    <row r="32" spans="2:12" ht="12.75">
      <c r="B32" s="9">
        <v>28</v>
      </c>
      <c r="C32" s="11" t="s">
        <v>65</v>
      </c>
      <c r="D32" s="137">
        <v>0.0946132041933</v>
      </c>
      <c r="E32" s="137">
        <v>0.0025510902258</v>
      </c>
      <c r="F32" s="137">
        <v>7.7432344768645995</v>
      </c>
      <c r="G32" s="102" t="s">
        <v>126</v>
      </c>
      <c r="H32" s="102" t="s">
        <v>126</v>
      </c>
      <c r="I32" s="102" t="s">
        <v>126</v>
      </c>
      <c r="J32" s="102">
        <v>0.10020629150000003</v>
      </c>
      <c r="K32" s="102">
        <f t="shared" si="0"/>
        <v>7.9406050627837</v>
      </c>
      <c r="L32" s="137">
        <v>0.4731354579675</v>
      </c>
    </row>
    <row r="33" spans="2:12" ht="12.75">
      <c r="B33" s="9">
        <v>29</v>
      </c>
      <c r="C33" s="11" t="s">
        <v>66</v>
      </c>
      <c r="D33" s="137">
        <v>3.2186891195148</v>
      </c>
      <c r="E33" s="137">
        <v>0.4869700961598</v>
      </c>
      <c r="F33" s="137">
        <v>186.38344309328548</v>
      </c>
      <c r="G33" s="102" t="s">
        <v>126</v>
      </c>
      <c r="H33" s="102" t="s">
        <v>126</v>
      </c>
      <c r="I33" s="102" t="s">
        <v>126</v>
      </c>
      <c r="J33" s="102">
        <v>0.7970815322499997</v>
      </c>
      <c r="K33" s="102">
        <f t="shared" si="0"/>
        <v>190.88618384121006</v>
      </c>
      <c r="L33" s="137">
        <v>0.6754543409661999</v>
      </c>
    </row>
    <row r="34" spans="2:12" ht="12.75">
      <c r="B34" s="9">
        <v>30</v>
      </c>
      <c r="C34" s="11" t="s">
        <v>67</v>
      </c>
      <c r="D34" s="137">
        <v>3.4258190118368</v>
      </c>
      <c r="E34" s="137">
        <v>1.3309403262875</v>
      </c>
      <c r="F34" s="137">
        <v>301.69144307789463</v>
      </c>
      <c r="G34" s="102" t="s">
        <v>126</v>
      </c>
      <c r="H34" s="102" t="s">
        <v>126</v>
      </c>
      <c r="I34" s="102" t="s">
        <v>126</v>
      </c>
      <c r="J34" s="102">
        <v>2.078658034000001</v>
      </c>
      <c r="K34" s="102">
        <f t="shared" si="0"/>
        <v>308.52686045001894</v>
      </c>
      <c r="L34" s="137">
        <v>0.9499603342876002</v>
      </c>
    </row>
    <row r="35" spans="2:12" ht="12.75">
      <c r="B35" s="9">
        <v>31</v>
      </c>
      <c r="C35" s="10" t="s">
        <v>68</v>
      </c>
      <c r="D35" s="137">
        <v>0.1902204166451</v>
      </c>
      <c r="E35" s="137">
        <v>0</v>
      </c>
      <c r="F35" s="137">
        <v>0.6150558984172</v>
      </c>
      <c r="G35" s="102" t="s">
        <v>126</v>
      </c>
      <c r="H35" s="102" t="s">
        <v>126</v>
      </c>
      <c r="I35" s="102" t="s">
        <v>126</v>
      </c>
      <c r="J35" s="102">
        <v>0.013113959249999998</v>
      </c>
      <c r="K35" s="102">
        <f t="shared" si="0"/>
        <v>0.8183902743123</v>
      </c>
      <c r="L35" s="137">
        <v>0.004722656967499999</v>
      </c>
    </row>
    <row r="36" spans="2:12" ht="12.75">
      <c r="B36" s="9">
        <v>32</v>
      </c>
      <c r="C36" s="11" t="s">
        <v>102</v>
      </c>
      <c r="D36" s="137">
        <v>16.4839501389629</v>
      </c>
      <c r="E36" s="137">
        <v>4.7337043712517</v>
      </c>
      <c r="F36" s="137">
        <v>570.2394794653874</v>
      </c>
      <c r="G36" s="102" t="s">
        <v>126</v>
      </c>
      <c r="H36" s="102" t="s">
        <v>126</v>
      </c>
      <c r="I36" s="102" t="s">
        <v>126</v>
      </c>
      <c r="J36" s="102">
        <v>8.722531579000053</v>
      </c>
      <c r="K36" s="102">
        <f t="shared" si="0"/>
        <v>600.179665554602</v>
      </c>
      <c r="L36" s="137">
        <v>6.724666791770501</v>
      </c>
    </row>
    <row r="37" spans="2:12" ht="12.75">
      <c r="B37" s="9">
        <v>33</v>
      </c>
      <c r="C37" s="11" t="s">
        <v>101</v>
      </c>
      <c r="D37" s="137">
        <v>6.998165498061001</v>
      </c>
      <c r="E37" s="137">
        <v>23.794584386543498</v>
      </c>
      <c r="F37" s="137">
        <v>654.1591658035238</v>
      </c>
      <c r="G37" s="102" t="s">
        <v>126</v>
      </c>
      <c r="H37" s="102" t="s">
        <v>126</v>
      </c>
      <c r="I37" s="102" t="s">
        <v>126</v>
      </c>
      <c r="J37" s="102">
        <v>4.98664913825001</v>
      </c>
      <c r="K37" s="102">
        <f t="shared" si="0"/>
        <v>689.9385648263783</v>
      </c>
      <c r="L37" s="137">
        <v>3.8587929017394</v>
      </c>
    </row>
    <row r="38" spans="2:12" ht="12.75">
      <c r="B38" s="9">
        <v>34</v>
      </c>
      <c r="C38" s="11" t="s">
        <v>69</v>
      </c>
      <c r="D38" s="137">
        <v>0.0002527054838</v>
      </c>
      <c r="E38" s="137">
        <v>0</v>
      </c>
      <c r="F38" s="137">
        <v>1.0869645150923</v>
      </c>
      <c r="G38" s="102" t="s">
        <v>126</v>
      </c>
      <c r="H38" s="102" t="s">
        <v>126</v>
      </c>
      <c r="I38" s="102" t="s">
        <v>126</v>
      </c>
      <c r="J38" s="102">
        <v>0.011328608</v>
      </c>
      <c r="K38" s="102">
        <f t="shared" si="0"/>
        <v>1.0985458285760998</v>
      </c>
      <c r="L38" s="137">
        <v>0.0075751446127</v>
      </c>
    </row>
    <row r="39" spans="2:12" ht="12.75">
      <c r="B39" s="9">
        <v>35</v>
      </c>
      <c r="C39" s="11" t="s">
        <v>70</v>
      </c>
      <c r="D39" s="137">
        <v>8.5438020818016</v>
      </c>
      <c r="E39" s="137">
        <v>1.8369260682207</v>
      </c>
      <c r="F39" s="137">
        <v>522.1134032255947</v>
      </c>
      <c r="G39" s="102" t="s">
        <v>126</v>
      </c>
      <c r="H39" s="102" t="s">
        <v>126</v>
      </c>
      <c r="I39" s="102" t="s">
        <v>126</v>
      </c>
      <c r="J39" s="102">
        <v>4.032621695750015</v>
      </c>
      <c r="K39" s="102">
        <f t="shared" si="0"/>
        <v>536.5267530713669</v>
      </c>
      <c r="L39" s="137">
        <v>8.044841736834702</v>
      </c>
    </row>
    <row r="40" spans="2:12" ht="12.75">
      <c r="B40" s="9">
        <v>36</v>
      </c>
      <c r="C40" s="11" t="s">
        <v>71</v>
      </c>
      <c r="D40" s="137">
        <v>0.1499308810319</v>
      </c>
      <c r="E40" s="137">
        <v>0.0928914609674</v>
      </c>
      <c r="F40" s="137">
        <v>33.6903100642989</v>
      </c>
      <c r="G40" s="102" t="s">
        <v>126</v>
      </c>
      <c r="H40" s="102" t="s">
        <v>126</v>
      </c>
      <c r="I40" s="102" t="s">
        <v>126</v>
      </c>
      <c r="J40" s="102">
        <v>0.36494691850000005</v>
      </c>
      <c r="K40" s="102">
        <f t="shared" si="0"/>
        <v>34.2980793247982</v>
      </c>
      <c r="L40" s="137">
        <v>0.16766827228960002</v>
      </c>
    </row>
    <row r="41" spans="2:12" ht="12.75">
      <c r="B41" s="9">
        <v>37</v>
      </c>
      <c r="C41" s="11" t="s">
        <v>72</v>
      </c>
      <c r="D41" s="137">
        <v>14.939264305995401</v>
      </c>
      <c r="E41" s="137">
        <v>7.5819371948944</v>
      </c>
      <c r="F41" s="137">
        <v>773.4569994627857</v>
      </c>
      <c r="G41" s="102" t="s">
        <v>126</v>
      </c>
      <c r="H41" s="102" t="s">
        <v>126</v>
      </c>
      <c r="I41" s="102" t="s">
        <v>126</v>
      </c>
      <c r="J41" s="102">
        <v>11.42882295824997</v>
      </c>
      <c r="K41" s="102">
        <f t="shared" si="0"/>
        <v>807.4070239219254</v>
      </c>
      <c r="L41" s="137">
        <v>2.4502748234163</v>
      </c>
    </row>
    <row r="42" spans="2:12" ht="15">
      <c r="B42" s="12" t="s">
        <v>11</v>
      </c>
      <c r="C42" s="3"/>
      <c r="D42" s="138">
        <f>SUM(D5:D41)</f>
        <v>393.7978404842892</v>
      </c>
      <c r="E42" s="138">
        <f>SUM(E5:E41)</f>
        <v>108.80127836424546</v>
      </c>
      <c r="F42" s="138">
        <f>SUM(F5:F41)</f>
        <v>19099.366346052026</v>
      </c>
      <c r="G42" s="102" t="s">
        <v>126</v>
      </c>
      <c r="H42" s="102" t="s">
        <v>126</v>
      </c>
      <c r="I42" s="102" t="s">
        <v>126</v>
      </c>
      <c r="J42" s="138">
        <f>SUM(J5:J41)</f>
        <v>280.7559722027359</v>
      </c>
      <c r="K42" s="138">
        <f>SUM(K5:K41)</f>
        <v>19882.721437103297</v>
      </c>
      <c r="L42" s="138">
        <f>SUM(L5:L41)</f>
        <v>92.07926745283899</v>
      </c>
    </row>
    <row r="43" ht="12.75">
      <c r="B43" t="s">
        <v>88</v>
      </c>
    </row>
    <row r="44" spans="9:10" ht="12.75">
      <c r="I44" s="36"/>
      <c r="J44" s="36"/>
    </row>
    <row r="45" spans="5:11" ht="12.75">
      <c r="E45" s="36"/>
      <c r="F45" s="72"/>
      <c r="K45" s="36"/>
    </row>
    <row r="46" spans="6:11" ht="12.75">
      <c r="F46" s="72"/>
      <c r="K46" s="36"/>
    </row>
    <row r="47" ht="12.75">
      <c r="E47" s="72"/>
    </row>
    <row r="48" ht="12.75">
      <c r="E48" s="7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Vishakha Vasant Jambhalkar\Trainee</cp:lastModifiedBy>
  <cp:lastPrinted>2014-03-24T10:58:12Z</cp:lastPrinted>
  <dcterms:created xsi:type="dcterms:W3CDTF">2014-01-06T04:43:23Z</dcterms:created>
  <dcterms:modified xsi:type="dcterms:W3CDTF">2019-11-08T10:29:45Z</dcterms:modified>
  <cp:category/>
  <cp:version/>
  <cp:contentType/>
  <cp:contentStatus/>
</cp:coreProperties>
</file>